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akurait-my.sharepoint.com/personal/y-taketani_sakura_ad_jp/Documents/共有/"/>
    </mc:Choice>
  </mc:AlternateContent>
  <xr:revisionPtr revIDLastSave="527" documentId="11_F25DC773A252ABDACC104883711A75E25BDE58E9" xr6:coauthVersionLast="47" xr6:coauthVersionMax="47" xr10:uidLastSave="{82B9EA70-2A02-43B5-8342-7F42BDE64DDE}"/>
  <bookViews>
    <workbookView xWindow="-120" yWindow="-120" windowWidth="29040" windowHeight="15720" xr2:uid="{00000000-000D-0000-FFFF-FFFF00000000}"/>
  </bookViews>
  <sheets>
    <sheet name="全体" sheetId="1" r:id="rId1"/>
  </sheets>
  <definedNames>
    <definedName name="_xlnm.Print_Titles" localSheetId="0">全体!$1:$1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1" i="1" l="1"/>
  <c r="J139" i="1"/>
  <c r="J137" i="1"/>
  <c r="J135" i="1"/>
  <c r="J74" i="1"/>
  <c r="J59" i="1"/>
  <c r="J44" i="1"/>
  <c r="J32" i="1"/>
  <c r="J156" i="1"/>
  <c r="J155" i="1"/>
  <c r="J157" i="1"/>
  <c r="I171" i="1" s="1"/>
  <c r="J150" i="1"/>
  <c r="J149" i="1"/>
  <c r="J148" i="1"/>
  <c r="J147" i="1"/>
  <c r="J146" i="1"/>
  <c r="J145" i="1"/>
  <c r="J144" i="1"/>
  <c r="J143" i="1"/>
  <c r="J142" i="1"/>
  <c r="I170" i="1" s="1"/>
  <c r="J141" i="1"/>
  <c r="I169" i="1" s="1"/>
  <c r="J134" i="1"/>
  <c r="J133" i="1"/>
  <c r="J132" i="1"/>
  <c r="J131" i="1"/>
  <c r="J130" i="1"/>
  <c r="J129" i="1"/>
  <c r="J128" i="1"/>
  <c r="J127" i="1"/>
  <c r="J126" i="1"/>
  <c r="J125" i="1"/>
  <c r="J124" i="1"/>
  <c r="J122" i="1"/>
  <c r="J123" i="1"/>
  <c r="J121" i="1"/>
  <c r="J120" i="1"/>
  <c r="J119" i="1"/>
  <c r="J118" i="1"/>
  <c r="J117" i="1"/>
  <c r="I167" i="1" s="1"/>
  <c r="J116" i="1"/>
  <c r="J115" i="1"/>
  <c r="I166" i="1" s="1"/>
  <c r="J114" i="1"/>
  <c r="J113" i="1"/>
  <c r="J112" i="1"/>
  <c r="J111" i="1"/>
  <c r="J110" i="1"/>
  <c r="I165" i="1" s="1"/>
  <c r="J109" i="1"/>
  <c r="J108" i="1"/>
  <c r="J107" i="1"/>
  <c r="J106" i="1"/>
  <c r="J105" i="1"/>
  <c r="J104" i="1"/>
  <c r="J103" i="1"/>
  <c r="J102" i="1"/>
  <c r="J101" i="1"/>
  <c r="J100" i="1"/>
  <c r="J99" i="1"/>
  <c r="I164" i="1" s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3" i="1"/>
  <c r="J72" i="1"/>
  <c r="J71" i="1"/>
  <c r="J70" i="1"/>
  <c r="J69" i="1"/>
  <c r="J68" i="1"/>
  <c r="J67" i="1"/>
  <c r="J66" i="1"/>
  <c r="J65" i="1"/>
  <c r="J64" i="1"/>
  <c r="J63" i="1"/>
  <c r="J62" i="1"/>
  <c r="J58" i="1"/>
  <c r="J57" i="1"/>
  <c r="J56" i="1"/>
  <c r="J55" i="1"/>
  <c r="J54" i="1"/>
  <c r="J53" i="1"/>
  <c r="J52" i="1"/>
  <c r="J51" i="1"/>
  <c r="J50" i="1"/>
  <c r="J49" i="1"/>
  <c r="J48" i="1"/>
  <c r="J47" i="1"/>
  <c r="J43" i="1"/>
  <c r="J42" i="1"/>
  <c r="J41" i="1"/>
  <c r="J40" i="1"/>
  <c r="J39" i="1"/>
  <c r="J38" i="1"/>
  <c r="J37" i="1"/>
  <c r="J36" i="1"/>
  <c r="J35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161" i="1" s="1"/>
  <c r="J2" i="1"/>
  <c r="J8" i="1"/>
  <c r="J7" i="1"/>
  <c r="J6" i="1"/>
  <c r="J5" i="1"/>
  <c r="J4" i="1"/>
  <c r="J3" i="1"/>
  <c r="I163" i="1" l="1"/>
  <c r="I168" i="1"/>
  <c r="I160" i="1"/>
  <c r="I162" i="1"/>
  <c r="I172" i="1" l="1"/>
</calcChain>
</file>

<file path=xl/sharedStrings.xml><?xml version="1.0" encoding="utf-8"?>
<sst xmlns="http://schemas.openxmlformats.org/spreadsheetml/2006/main" count="961" uniqueCount="217">
  <si>
    <t>No</t>
    <phoneticPr fontId="2"/>
  </si>
  <si>
    <t>カテゴリ</t>
  </si>
  <si>
    <t>プラン</t>
  </si>
  <si>
    <t>課金メニュー</t>
  </si>
  <si>
    <t>利用量の範囲</t>
  </si>
  <si>
    <t>課金単位</t>
  </si>
  <si>
    <t>日本円(税込)</t>
    <rPh sb="5" eb="6">
      <t>コ</t>
    </rPh>
    <phoneticPr fontId="2"/>
  </si>
  <si>
    <t>想定利用量</t>
    <rPh sb="0" eb="5">
      <t>ソウテイリヨウリョウ</t>
    </rPh>
    <phoneticPr fontId="2"/>
  </si>
  <si>
    <t>単位</t>
    <rPh sb="0" eb="2">
      <t>タンイ</t>
    </rPh>
    <phoneticPr fontId="2"/>
  </si>
  <si>
    <t>想定月額</t>
    <rPh sb="0" eb="4">
      <t>ソウテイゲツガク</t>
    </rPh>
    <phoneticPr fontId="2"/>
  </si>
  <si>
    <t>AI</t>
  </si>
  <si>
    <t>ドキュメント</t>
  </si>
  <si>
    <t>1 Training Hour</t>
  </si>
  <si>
    <t>すべての利用量</t>
  </si>
  <si>
    <t>1時間あたり</t>
  </si>
  <si>
    <t>時間</t>
    <rPh sb="0" eb="2">
      <t>ジカン</t>
    </rPh>
    <phoneticPr fontId="2"/>
  </si>
  <si>
    <t>1K Batch Add-On Pages</t>
  </si>
  <si>
    <t>1,000件あたり</t>
  </si>
  <si>
    <t>件</t>
    <rPh sb="0" eb="1">
      <t>ケン</t>
    </rPh>
    <phoneticPr fontId="2"/>
  </si>
  <si>
    <t>1K Batch Custom Extraction Pages</t>
  </si>
  <si>
    <t>1K Batch Custom Generative Pages</t>
  </si>
  <si>
    <t>1K Batch Document Classifier Pages</t>
  </si>
  <si>
    <t>1K Batch Pages for Query Fields</t>
  </si>
  <si>
    <t>1K Batch Pre-built Pages</t>
  </si>
  <si>
    <t>検索</t>
  </si>
  <si>
    <t>Basic</t>
  </si>
  <si>
    <t>1 Unit Hour</t>
  </si>
  <si>
    <t>Standard S1</t>
  </si>
  <si>
    <t>Standard S2</t>
  </si>
  <si>
    <t>Standard S3</t>
  </si>
  <si>
    <t>Storage Optimized L1</t>
  </si>
  <si>
    <t>Storage Optimized L2</t>
  </si>
  <si>
    <t>ETL/データ変換</t>
  </si>
  <si>
    <t>Data Factory</t>
  </si>
  <si>
    <t>1 Data Movement Hour</t>
  </si>
  <si>
    <t>1 Inactive Pipeline/Month</t>
  </si>
  <si>
    <t>1ユニットあたり（月額）</t>
  </si>
  <si>
    <t>ユニット</t>
    <phoneticPr fontId="2"/>
  </si>
  <si>
    <t>1 Pipeline Activity External IR Hour</t>
  </si>
  <si>
    <t>1 Pipeline Activity IR Hour</t>
  </si>
  <si>
    <t>1K Orchestration Activity Runs</t>
  </si>
  <si>
    <t>1以上</t>
  </si>
  <si>
    <t>50K Monitoring Operations</t>
  </si>
  <si>
    <t>50,000件あたり</t>
  </si>
  <si>
    <t>50K Read Write Operations</t>
  </si>
  <si>
    <t>データレイク</t>
  </si>
  <si>
    <t>地域分散冗⾧ストレージ</t>
  </si>
  <si>
    <t>100 Iterative Write Operations</t>
  </si>
  <si>
    <t>100件あたり</t>
  </si>
  <si>
    <t>10K Delete Operations</t>
  </si>
  <si>
    <t>10,000件あたり</t>
  </si>
  <si>
    <t>10K Iterative Read Operations</t>
  </si>
  <si>
    <t>10K Other Operations</t>
  </si>
  <si>
    <t>10K Read Additional IO</t>
  </si>
  <si>
    <t>10K Read Operations</t>
  </si>
  <si>
    <t>10K Write Additional IO</t>
  </si>
  <si>
    <t>10K Write Operations</t>
  </si>
  <si>
    <t>Data Returned for Quick Query (GB)</t>
  </si>
  <si>
    <t>1 GBあたり</t>
  </si>
  <si>
    <t>GB</t>
    <phoneticPr fontId="2"/>
  </si>
  <si>
    <t>Data Scanned for Quick Query (GB)</t>
  </si>
  <si>
    <t>Data Stored (GB/Month)</t>
  </si>
  <si>
    <t>1～51,200</t>
  </si>
  <si>
    <t>1 GBあたり（月額）</t>
  </si>
  <si>
    <t>51,201～512,000</t>
  </si>
  <si>
    <t>No31に総使用量を入力してください</t>
    <rPh sb="5" eb="9">
      <t>ソウシヨウリョウ</t>
    </rPh>
    <rPh sb="10" eb="12">
      <t>ニュウリョク</t>
    </rPh>
    <phoneticPr fontId="2"/>
  </si>
  <si>
    <t>512,001以上</t>
  </si>
  <si>
    <t>Index (GB/Month)</t>
  </si>
  <si>
    <t>地域分散ゾーン冗⾧ストレージ</t>
  </si>
  <si>
    <t>No43に総使用量を入力してください</t>
    <rPh sb="5" eb="9">
      <t>ソウシヨウリョウ</t>
    </rPh>
    <rPh sb="10" eb="12">
      <t>ニュウリョク</t>
    </rPh>
    <phoneticPr fontId="2"/>
  </si>
  <si>
    <t>ローカル冗⾧ストレージ</t>
  </si>
  <si>
    <t>1 Bandwidth GiB/Month</t>
  </si>
  <si>
    <t>1 GiBあたり（月額）</t>
  </si>
  <si>
    <t>No58に総使用量を入力してください</t>
    <rPh sb="5" eb="9">
      <t>ソウシヨウリョウ</t>
    </rPh>
    <rPh sb="10" eb="12">
      <t>ニュウリョク</t>
    </rPh>
    <phoneticPr fontId="2"/>
  </si>
  <si>
    <t>ゾーン冗⾧ストレージ</t>
  </si>
  <si>
    <t>GiB</t>
    <phoneticPr fontId="2"/>
  </si>
  <si>
    <t>No73に総使用量を入力してください</t>
    <rPh sb="5" eb="9">
      <t>ソウシヨウリョウ</t>
    </rPh>
    <rPh sb="10" eb="12">
      <t>ニュウリョク</t>
    </rPh>
    <phoneticPr fontId="2"/>
  </si>
  <si>
    <t>Blob ローカル冗⾧</t>
  </si>
  <si>
    <t>10K All Other Operations</t>
  </si>
  <si>
    <t>10K List and Create Container Operations</t>
  </si>
  <si>
    <t>Blob Inventory</t>
  </si>
  <si>
    <t>1,000,000件あたり</t>
    <phoneticPr fontId="2"/>
  </si>
  <si>
    <t>Early Premium Tier Down (GB)</t>
  </si>
  <si>
    <t>Early Premium To Archive Tier Down (GB)</t>
  </si>
  <si>
    <t>Early Premium To Cool Tier Down (GB)</t>
  </si>
  <si>
    <t>Early Premium To Hot Tier Down (GB)</t>
  </si>
  <si>
    <t>Blob ゾーン冗⾧</t>
  </si>
  <si>
    <t>1,000,000件あたり</t>
  </si>
  <si>
    <t>グローバルCDN</t>
  </si>
  <si>
    <t>プレミアム</t>
  </si>
  <si>
    <t>1 Base Fees/Month</t>
  </si>
  <si>
    <t>10K Requests</t>
  </si>
  <si>
    <t>1K Captcha Sessions</t>
  </si>
  <si>
    <t>Data Transfer In (GB)</t>
  </si>
  <si>
    <t>Data Transfer Out (GB)</t>
  </si>
  <si>
    <t>スタンダード</t>
  </si>
  <si>
    <t>カスタム文字起こし</t>
  </si>
  <si>
    <t>1 Speech To Text Hour</t>
  </si>
  <si>
    <t>Fast 文字起こし</t>
  </si>
  <si>
    <t>ストリーミング処理</t>
  </si>
  <si>
    <t>Stream Analytics</t>
  </si>
  <si>
    <t>1 Streaming Unit Hour</t>
  </si>
  <si>
    <t>1 Streaming Unit/Job Hour</t>
  </si>
  <si>
    <t>1～730</t>
  </si>
  <si>
    <t>5,841以上</t>
  </si>
  <si>
    <t>731～5,840</t>
  </si>
  <si>
    <t>Data Processed (GB)</t>
  </si>
  <si>
    <t>BIサービス</t>
  </si>
  <si>
    <t>BI Pro</t>
  </si>
  <si>
    <t>1契約</t>
  </si>
  <si>
    <t>月額</t>
  </si>
  <si>
    <t>契約</t>
    <rPh sb="0" eb="2">
      <t>ケイヤク</t>
    </rPh>
    <phoneticPr fontId="2"/>
  </si>
  <si>
    <t>BI Premium</t>
  </si>
  <si>
    <t>鍵管理</t>
  </si>
  <si>
    <t>HSM保護 RSA 2048ビットキー保管</t>
  </si>
  <si>
    <t>1キー/月あたり</t>
  </si>
  <si>
    <t>キー</t>
    <phoneticPr fontId="2"/>
  </si>
  <si>
    <t>高度なキー種別トランザクション</t>
  </si>
  <si>
    <t>10,000トランザクションあたり</t>
    <phoneticPr fontId="2"/>
  </si>
  <si>
    <t>トランザクション</t>
    <phoneticPr fontId="2"/>
  </si>
  <si>
    <t>キーの自動ローテーション</t>
  </si>
  <si>
    <t>1ローテーションあたり</t>
  </si>
  <si>
    <t>ローテーション</t>
    <phoneticPr fontId="2"/>
  </si>
  <si>
    <t>証明書の更新</t>
  </si>
  <si>
    <t>1更新リクエストあたり</t>
  </si>
  <si>
    <t>リクエスト</t>
    <phoneticPr fontId="2"/>
  </si>
  <si>
    <t>Secrets / その他操作</t>
  </si>
  <si>
    <t>高度なキー種別の操作</t>
  </si>
  <si>
    <t>ストレージアカウントキー自動ローテーション（プレビュー）</t>
  </si>
  <si>
    <t>プレビュー期間の利用量</t>
  </si>
  <si>
    <t>1回の更新あたり</t>
  </si>
  <si>
    <t>更新</t>
    <rPh sb="0" eb="2">
      <t>コウシン</t>
    </rPh>
    <phoneticPr fontId="2"/>
  </si>
  <si>
    <t>ストレージアカウントキー自動ローテーション（正式版）</t>
  </si>
  <si>
    <t>一般提供後の利用量</t>
  </si>
  <si>
    <t>キーの自動ローテーション（スケジュール）</t>
  </si>
  <si>
    <t>HSM保護 高度なキー種別（～250キー）</t>
  </si>
  <si>
    <t>最初の250キーまで</t>
  </si>
  <si>
    <t>HSM保護 高度なキー種別（251～1500キー）</t>
  </si>
  <si>
    <t>251～1500キー</t>
  </si>
  <si>
    <t>HSM保護 高度なキー種別（1501～4000キー）</t>
  </si>
  <si>
    <t>1501～4000キー</t>
  </si>
  <si>
    <t>HSM保護 高度なキー種別（4001キー以上）</t>
  </si>
  <si>
    <t>4001キー以上</t>
  </si>
  <si>
    <t>Managed HSM プール Standard B1</t>
  </si>
  <si>
    <t>1HSMプール・時間あたり</t>
  </si>
  <si>
    <t>標準の操作（キー/シークレット/証明書）</t>
  </si>
  <si>
    <t>証明書の更新（リニューアルリクエスト）</t>
  </si>
  <si>
    <t>イベント</t>
  </si>
  <si>
    <t>Event Grid</t>
  </si>
  <si>
    <t>Event Grid 名前空間スループットユニット</t>
  </si>
  <si>
    <t>Basic レベルの操作（無料枠）</t>
  </si>
  <si>
    <t>月間 100000 操作まで（無料枠）</t>
  </si>
  <si>
    <t>100,000操作あたり</t>
    <phoneticPr fontId="2"/>
  </si>
  <si>
    <t>操作</t>
    <rPh sb="0" eb="2">
      <t>ソウサ</t>
    </rPh>
    <phoneticPr fontId="2"/>
  </si>
  <si>
    <t>Basic レベルの操作（超過分）</t>
  </si>
  <si>
    <t>月間 100000 操作超過分</t>
  </si>
  <si>
    <t>No134に総使用量を入力してください</t>
    <rPh sb="6" eb="10">
      <t>ソウシヨウリョウ</t>
    </rPh>
    <rPh sb="11" eb="13">
      <t>ニュウリョク</t>
    </rPh>
    <phoneticPr fontId="2"/>
  </si>
  <si>
    <t>MQTT 操作（無料枠）</t>
  </si>
  <si>
    <t>月間 1000000 操作まで（無料枠）</t>
  </si>
  <si>
    <t>1,000,000操作あたり</t>
    <phoneticPr fontId="2"/>
  </si>
  <si>
    <t>MQTT 操作（超過分）</t>
  </si>
  <si>
    <t>月間 1000000 操作超過分</t>
  </si>
  <si>
    <t>No136に総使用量を入力してください</t>
    <rPh sb="6" eb="10">
      <t>ソウシヨウリョウ</t>
    </rPh>
    <rPh sb="11" eb="13">
      <t>ニュウリョク</t>
    </rPh>
    <phoneticPr fontId="2"/>
  </si>
  <si>
    <t>イベント操作（無料枠）</t>
  </si>
  <si>
    <t>イベント操作（超過分）</t>
  </si>
  <si>
    <t>No138に総使用量を入力してください</t>
    <rPh sb="6" eb="10">
      <t>ソウシヨウリョウ</t>
    </rPh>
    <rPh sb="11" eb="13">
      <t>ニュウリョク</t>
    </rPh>
    <phoneticPr fontId="2"/>
  </si>
  <si>
    <t>分析</t>
  </si>
  <si>
    <t>Serverless SQL Pool</t>
  </si>
  <si>
    <t>サーバーレス SQL クエリ（データ処理）</t>
  </si>
  <si>
    <t>1 TB あたり</t>
  </si>
  <si>
    <t>TB</t>
    <phoneticPr fontId="2"/>
  </si>
  <si>
    <t>DevOps</t>
  </si>
  <si>
    <t>Repos and Boards（Advanced）</t>
  </si>
  <si>
    <t>ユーザーライセンス（Advanced）</t>
  </si>
  <si>
    <t>1ユーザー/月あたり</t>
  </si>
  <si>
    <t>ユーザー</t>
    <phoneticPr fontId="2"/>
  </si>
  <si>
    <t>Repos and Boards（Basic）</t>
  </si>
  <si>
    <t>ユーザーライセンス（Basic）</t>
  </si>
  <si>
    <t>Pipelines（セルフホスト）</t>
  </si>
  <si>
    <t>追加セルフホスト並列ジョブ</t>
  </si>
  <si>
    <t>1並列ジョブ・月あたり</t>
  </si>
  <si>
    <t>ジョブ</t>
    <phoneticPr fontId="2"/>
  </si>
  <si>
    <t>Pipelines（クラウドホスト）</t>
  </si>
  <si>
    <t>クラウドホストCI/CD実行時間（Windows/Linuxエージェント）</t>
  </si>
  <si>
    <t>1分あたり</t>
  </si>
  <si>
    <t>分</t>
    <rPh sb="0" eb="1">
      <t>フン</t>
    </rPh>
    <phoneticPr fontId="2"/>
  </si>
  <si>
    <t>追加クラウドホスト並列ジョブ（月額）</t>
  </si>
  <si>
    <t>クラウドホストCI/CD実行時間（XAMLビルド）</t>
  </si>
  <si>
    <t>クラウドホストCI/CD実行時間（macOSエージェント）</t>
  </si>
  <si>
    <t>Test Plan</t>
  </si>
  <si>
    <t>1利用者</t>
  </si>
  <si>
    <t>Azure Artifacts（Standard）</t>
  </si>
  <si>
    <t>ユーザーライセンス（Standard）</t>
  </si>
  <si>
    <t>パッケージ保存容量（～8GB）</t>
  </si>
  <si>
    <t>1～8GB</t>
  </si>
  <si>
    <t>1GB・月あたり</t>
    <phoneticPr fontId="2"/>
  </si>
  <si>
    <t>パッケージ保存容量（9～98GB）</t>
  </si>
  <si>
    <t>9～98GB</t>
  </si>
  <si>
    <t>1GB・月あたり</t>
  </si>
  <si>
    <t>No151に総使用量を入力してください</t>
    <rPh sb="6" eb="10">
      <t>ソウシヨウリョウ</t>
    </rPh>
    <rPh sb="11" eb="13">
      <t>ニュウリョク</t>
    </rPh>
    <phoneticPr fontId="2"/>
  </si>
  <si>
    <t>パッケージ保存容量（99～998GB）</t>
  </si>
  <si>
    <t>99～998GB</t>
  </si>
  <si>
    <t>パッケージ保存容量（999GB以上）</t>
  </si>
  <si>
    <t>999GB以上</t>
  </si>
  <si>
    <t>セキュリティ</t>
  </si>
  <si>
    <t>Defender for Servers（Standard プラン2）</t>
  </si>
  <si>
    <t>サーバー保護（ノード時間課金）</t>
  </si>
  <si>
    <t>1ノード・時間あたり</t>
  </si>
  <si>
    <t>Microsoft Defender for Storage - Malware Scanning</t>
    <phoneticPr fontId="2"/>
  </si>
  <si>
    <t>ストレージ保護（ノード時間課金）</t>
    <rPh sb="5" eb="7">
      <t>ホゴ</t>
    </rPh>
    <phoneticPr fontId="2"/>
  </si>
  <si>
    <t>ストレージアカウント</t>
    <phoneticPr fontId="2"/>
  </si>
  <si>
    <t>1アカウント</t>
    <phoneticPr fontId="2"/>
  </si>
  <si>
    <t>１アカウント</t>
    <phoneticPr fontId="2"/>
  </si>
  <si>
    <t>1時間あたり</t>
    <phoneticPr fontId="2"/>
  </si>
  <si>
    <t>カテゴリ</t>
    <phoneticPr fontId="2"/>
  </si>
  <si>
    <t>セキュリティ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</si>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</sst>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1" xfId="0" applyBorder="1"/>
    <xf numFmtId="38" fontId="0" fillId="0" borderId="0" xfId="1" applyFont="1" applyAlignment="1"/>
    <xf numFmtId="0" fontId="0" fillId="2" borderId="1" xfId="0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0" borderId="2" xfId="1" applyFont="1" applyBorder="1" applyAlignment="1"/>
    <xf numFmtId="0" fontId="0" fillId="3" borderId="4" xfId="0" applyFill="1" applyBorder="1" applyAlignment="1" applyProtection="1">
      <alignment horizontal="center"/>
      <protection locked="0"/>
    </xf>
    <xf numFmtId="0" fontId="0" fillId="4" borderId="7" xfId="0" applyFill="1" applyBorder="1" applyAlignment="1">
      <alignment horizontal="centerContinuous"/>
    </xf>
    <xf numFmtId="0" fontId="0" fillId="4" borderId="8" xfId="0" applyFill="1" applyBorder="1" applyAlignment="1">
      <alignment horizontal="center"/>
    </xf>
    <xf numFmtId="38" fontId="0" fillId="0" borderId="10" xfId="1" applyFont="1" applyBorder="1" applyAlignment="1"/>
    <xf numFmtId="38" fontId="0" fillId="0" borderId="13" xfId="1" applyFont="1" applyBorder="1" applyAlignment="1"/>
    <xf numFmtId="0" fontId="0" fillId="0" borderId="3" xfId="0" applyBorder="1" applyAlignment="1">
      <alignment horizontal="centerContinuous"/>
    </xf>
    <xf numFmtId="0" fontId="0" fillId="2" borderId="3" xfId="0" applyFill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shrinkToFit="1"/>
    </xf>
    <xf numFmtId="38" fontId="0" fillId="0" borderId="9" xfId="1" applyFont="1" applyBorder="1" applyAlignment="1">
      <alignment horizontal="centerContinuous" shrinkToFit="1"/>
    </xf>
    <xf numFmtId="38" fontId="0" fillId="0" borderId="11" xfId="1" applyFont="1" applyBorder="1" applyAlignment="1">
      <alignment horizontal="centerContinuous" shrinkToFit="1"/>
    </xf>
    <xf numFmtId="38" fontId="0" fillId="0" borderId="12" xfId="1" applyFont="1" applyBorder="1" applyAlignment="1">
      <alignment horizontal="centerContinuous" shrinkToFit="1"/>
    </xf>
    <xf numFmtId="38" fontId="0" fillId="3" borderId="5" xfId="1" applyFont="1" applyFill="1" applyBorder="1" applyAlignment="1" applyProtection="1">
      <protection locked="0"/>
    </xf>
    <xf numFmtId="38" fontId="0" fillId="0" borderId="5" xfId="1" applyFont="1" applyFill="1" applyBorder="1" applyAlignment="1" applyProtection="1">
      <alignment horizontal="centerContinuous"/>
    </xf>
    <xf numFmtId="38" fontId="0" fillId="3" borderId="6" xfId="1" applyFont="1" applyFill="1" applyBorder="1" applyAlignment="1" applyProtection="1">
      <protection locked="0"/>
    </xf>
    <xf numFmtId="38" fontId="0" fillId="0" borderId="1" xfId="1" applyFont="1" applyBorder="1" applyAlignment="1" applyProtection="1">
      <protection hidden="1"/>
    </xf>
    <xf numFmtId="38" fontId="0" fillId="0" borderId="1" xfId="1" applyFont="1" applyBorder="1" applyAlignment="1" applyProtection="1">
      <alignment horizontal="centerContinuous"/>
      <protection hidden="1"/>
    </xf>
    <xf numFmtId="38" fontId="0" fillId="0" borderId="1" xfId="1" applyFont="1" applyBorder="1" applyAlignment="1" applyProtection="1">
      <alignment horizontal="right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2"/>
  <sheetViews>
    <sheetView tabSelected="1" zoomScale="96" zoomScaleNormal="96" zoomScaleSheetLayoutView="85" workbookViewId="0">
      <pane ySplit="1" topLeftCell="A2" activePane="bottomLeft" state="frozen"/>
      <selection pane="bottomLeft"/>
    </sheetView>
  </sheetViews>
  <sheetFormatPr defaultRowHeight="18.75" x14ac:dyDescent="0.4"/>
  <cols>
    <col min="2" max="2" width="19.25" bestFit="1" customWidth="1"/>
    <col min="3" max="3" width="40.5" bestFit="1" customWidth="1"/>
    <col min="4" max="4" width="61" bestFit="1" customWidth="1"/>
    <col min="5" max="5" width="32.375" bestFit="1" customWidth="1"/>
    <col min="6" max="6" width="29" bestFit="1" customWidth="1"/>
    <col min="7" max="7" width="12.625" style="2" bestFit="1" customWidth="1"/>
    <col min="8" max="8" width="12.125" customWidth="1"/>
    <col min="9" max="9" width="11.125" style="14" customWidth="1"/>
    <col min="10" max="10" width="15.375" customWidth="1"/>
  </cols>
  <sheetData>
    <row r="1" spans="1:10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6" t="s">
        <v>7</v>
      </c>
      <c r="I1" s="12" t="s">
        <v>8</v>
      </c>
      <c r="J1" s="3" t="s">
        <v>9</v>
      </c>
    </row>
    <row r="2" spans="1:10" x14ac:dyDescent="0.4">
      <c r="A2" s="1">
        <v>1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5">
        <v>990</v>
      </c>
      <c r="H2" s="18"/>
      <c r="I2" s="13" t="s">
        <v>15</v>
      </c>
      <c r="J2" s="21">
        <f>G2*H2</f>
        <v>0</v>
      </c>
    </row>
    <row r="3" spans="1:10" x14ac:dyDescent="0.4">
      <c r="A3" s="1">
        <v>2</v>
      </c>
      <c r="B3" s="1" t="s">
        <v>10</v>
      </c>
      <c r="C3" s="1" t="s">
        <v>11</v>
      </c>
      <c r="D3" s="1" t="s">
        <v>16</v>
      </c>
      <c r="E3" s="1" t="s">
        <v>13</v>
      </c>
      <c r="F3" s="1" t="s">
        <v>17</v>
      </c>
      <c r="G3" s="5">
        <v>1980</v>
      </c>
      <c r="H3" s="18"/>
      <c r="I3" s="13" t="s">
        <v>18</v>
      </c>
      <c r="J3" s="21">
        <f t="shared" ref="J3:J8" si="0">CEILING(H3/1000,1)*G3</f>
        <v>0</v>
      </c>
    </row>
    <row r="4" spans="1:10" x14ac:dyDescent="0.4">
      <c r="A4" s="1">
        <v>3</v>
      </c>
      <c r="B4" s="1" t="s">
        <v>10</v>
      </c>
      <c r="C4" s="1" t="s">
        <v>11</v>
      </c>
      <c r="D4" s="1" t="s">
        <v>19</v>
      </c>
      <c r="E4" s="1" t="s">
        <v>13</v>
      </c>
      <c r="F4" s="1" t="s">
        <v>17</v>
      </c>
      <c r="G4" s="5">
        <v>9900</v>
      </c>
      <c r="H4" s="18"/>
      <c r="I4" s="13" t="s">
        <v>18</v>
      </c>
      <c r="J4" s="21">
        <f t="shared" si="0"/>
        <v>0</v>
      </c>
    </row>
    <row r="5" spans="1:10" x14ac:dyDescent="0.4">
      <c r="A5" s="1">
        <v>4</v>
      </c>
      <c r="B5" s="1" t="s">
        <v>10</v>
      </c>
      <c r="C5" s="1" t="s">
        <v>11</v>
      </c>
      <c r="D5" s="1" t="s">
        <v>20</v>
      </c>
      <c r="E5" s="1" t="s">
        <v>13</v>
      </c>
      <c r="F5" s="1" t="s">
        <v>17</v>
      </c>
      <c r="G5" s="5">
        <v>9900</v>
      </c>
      <c r="H5" s="18"/>
      <c r="I5" s="13" t="s">
        <v>18</v>
      </c>
      <c r="J5" s="21">
        <f t="shared" si="0"/>
        <v>0</v>
      </c>
    </row>
    <row r="6" spans="1:10" x14ac:dyDescent="0.4">
      <c r="A6" s="1">
        <v>5</v>
      </c>
      <c r="B6" s="1" t="s">
        <v>10</v>
      </c>
      <c r="C6" s="1" t="s">
        <v>11</v>
      </c>
      <c r="D6" s="1" t="s">
        <v>21</v>
      </c>
      <c r="E6" s="1" t="s">
        <v>13</v>
      </c>
      <c r="F6" s="1" t="s">
        <v>17</v>
      </c>
      <c r="G6" s="5">
        <v>990</v>
      </c>
      <c r="H6" s="18"/>
      <c r="I6" s="13" t="s">
        <v>18</v>
      </c>
      <c r="J6" s="21">
        <f t="shared" si="0"/>
        <v>0</v>
      </c>
    </row>
    <row r="7" spans="1:10" x14ac:dyDescent="0.4">
      <c r="A7" s="1">
        <v>6</v>
      </c>
      <c r="B7" s="1" t="s">
        <v>10</v>
      </c>
      <c r="C7" s="1" t="s">
        <v>11</v>
      </c>
      <c r="D7" s="1" t="s">
        <v>22</v>
      </c>
      <c r="E7" s="1" t="s">
        <v>13</v>
      </c>
      <c r="F7" s="1" t="s">
        <v>17</v>
      </c>
      <c r="G7" s="5">
        <v>3300</v>
      </c>
      <c r="H7" s="18"/>
      <c r="I7" s="13" t="s">
        <v>18</v>
      </c>
      <c r="J7" s="21">
        <f t="shared" si="0"/>
        <v>0</v>
      </c>
    </row>
    <row r="8" spans="1:10" x14ac:dyDescent="0.4">
      <c r="A8" s="1">
        <v>7</v>
      </c>
      <c r="B8" s="1" t="s">
        <v>10</v>
      </c>
      <c r="C8" s="1" t="s">
        <v>11</v>
      </c>
      <c r="D8" s="1" t="s">
        <v>23</v>
      </c>
      <c r="E8" s="1" t="s">
        <v>13</v>
      </c>
      <c r="F8" s="1" t="s">
        <v>17</v>
      </c>
      <c r="G8" s="5">
        <v>3300</v>
      </c>
      <c r="H8" s="18"/>
      <c r="I8" s="13" t="s">
        <v>18</v>
      </c>
      <c r="J8" s="21">
        <f t="shared" si="0"/>
        <v>0</v>
      </c>
    </row>
    <row r="9" spans="1:10" x14ac:dyDescent="0.4">
      <c r="A9" s="1">
        <v>8</v>
      </c>
      <c r="B9" s="1" t="s">
        <v>24</v>
      </c>
      <c r="C9" s="1" t="s">
        <v>25</v>
      </c>
      <c r="D9" s="1" t="s">
        <v>26</v>
      </c>
      <c r="E9" s="1" t="s">
        <v>13</v>
      </c>
      <c r="F9" s="1" t="s">
        <v>14</v>
      </c>
      <c r="G9" s="5">
        <v>44</v>
      </c>
      <c r="H9" s="18"/>
      <c r="I9" s="13" t="s">
        <v>15</v>
      </c>
      <c r="J9" s="21">
        <f t="shared" ref="J9:J14" si="1">G9*H9</f>
        <v>0</v>
      </c>
    </row>
    <row r="10" spans="1:10" x14ac:dyDescent="0.4">
      <c r="A10" s="1">
        <v>9</v>
      </c>
      <c r="B10" s="1" t="s">
        <v>24</v>
      </c>
      <c r="C10" s="1" t="s">
        <v>27</v>
      </c>
      <c r="D10" s="1" t="s">
        <v>26</v>
      </c>
      <c r="E10" s="1" t="s">
        <v>13</v>
      </c>
      <c r="F10" s="1" t="s">
        <v>14</v>
      </c>
      <c r="G10" s="5">
        <v>146</v>
      </c>
      <c r="H10" s="18"/>
      <c r="I10" s="13" t="s">
        <v>15</v>
      </c>
      <c r="J10" s="21">
        <f t="shared" si="1"/>
        <v>0</v>
      </c>
    </row>
    <row r="11" spans="1:10" x14ac:dyDescent="0.4">
      <c r="A11" s="1">
        <v>10</v>
      </c>
      <c r="B11" s="1" t="s">
        <v>24</v>
      </c>
      <c r="C11" s="1" t="s">
        <v>28</v>
      </c>
      <c r="D11" s="1" t="s">
        <v>26</v>
      </c>
      <c r="E11" s="1" t="s">
        <v>13</v>
      </c>
      <c r="F11" s="1" t="s">
        <v>14</v>
      </c>
      <c r="G11" s="5">
        <v>585</v>
      </c>
      <c r="H11" s="18"/>
      <c r="I11" s="13" t="s">
        <v>15</v>
      </c>
      <c r="J11" s="21">
        <f t="shared" si="1"/>
        <v>0</v>
      </c>
    </row>
    <row r="12" spans="1:10" x14ac:dyDescent="0.4">
      <c r="A12" s="1">
        <v>11</v>
      </c>
      <c r="B12" s="1" t="s">
        <v>24</v>
      </c>
      <c r="C12" s="1" t="s">
        <v>29</v>
      </c>
      <c r="D12" s="1" t="s">
        <v>26</v>
      </c>
      <c r="E12" s="1" t="s">
        <v>13</v>
      </c>
      <c r="F12" s="1" t="s">
        <v>14</v>
      </c>
      <c r="G12" s="5">
        <v>1172</v>
      </c>
      <c r="H12" s="18"/>
      <c r="I12" s="13" t="s">
        <v>15</v>
      </c>
      <c r="J12" s="21">
        <f t="shared" si="1"/>
        <v>0</v>
      </c>
    </row>
    <row r="13" spans="1:10" x14ac:dyDescent="0.4">
      <c r="A13" s="1">
        <v>12</v>
      </c>
      <c r="B13" s="1" t="s">
        <v>24</v>
      </c>
      <c r="C13" s="1" t="s">
        <v>30</v>
      </c>
      <c r="D13" s="1" t="s">
        <v>26</v>
      </c>
      <c r="E13" s="1" t="s">
        <v>13</v>
      </c>
      <c r="F13" s="1" t="s">
        <v>14</v>
      </c>
      <c r="G13" s="5">
        <v>1267</v>
      </c>
      <c r="H13" s="18"/>
      <c r="I13" s="13" t="s">
        <v>15</v>
      </c>
      <c r="J13" s="21">
        <f t="shared" si="1"/>
        <v>0</v>
      </c>
    </row>
    <row r="14" spans="1:10" x14ac:dyDescent="0.4">
      <c r="A14" s="1">
        <v>13</v>
      </c>
      <c r="B14" s="1" t="s">
        <v>24</v>
      </c>
      <c r="C14" s="1" t="s">
        <v>31</v>
      </c>
      <c r="D14" s="1" t="s">
        <v>26</v>
      </c>
      <c r="E14" s="1" t="s">
        <v>13</v>
      </c>
      <c r="F14" s="1" t="s">
        <v>14</v>
      </c>
      <c r="G14" s="5">
        <v>2533</v>
      </c>
      <c r="H14" s="18"/>
      <c r="I14" s="13" t="s">
        <v>15</v>
      </c>
      <c r="J14" s="21">
        <f t="shared" si="1"/>
        <v>0</v>
      </c>
    </row>
    <row r="15" spans="1:10" x14ac:dyDescent="0.4">
      <c r="A15" s="1">
        <v>14</v>
      </c>
      <c r="B15" s="1" t="s">
        <v>32</v>
      </c>
      <c r="C15" s="1" t="s">
        <v>33</v>
      </c>
      <c r="D15" s="1" t="s">
        <v>34</v>
      </c>
      <c r="E15" s="1" t="s">
        <v>13</v>
      </c>
      <c r="F15" s="1" t="s">
        <v>14</v>
      </c>
      <c r="G15" s="5">
        <v>75</v>
      </c>
      <c r="H15" s="18"/>
      <c r="I15" s="13" t="s">
        <v>15</v>
      </c>
      <c r="J15" s="21">
        <f>G15*H15</f>
        <v>0</v>
      </c>
    </row>
    <row r="16" spans="1:10" x14ac:dyDescent="0.4">
      <c r="A16" s="1">
        <v>15</v>
      </c>
      <c r="B16" s="1" t="s">
        <v>32</v>
      </c>
      <c r="C16" s="1" t="s">
        <v>33</v>
      </c>
      <c r="D16" s="1" t="s">
        <v>35</v>
      </c>
      <c r="E16" s="1" t="s">
        <v>13</v>
      </c>
      <c r="F16" s="1" t="s">
        <v>36</v>
      </c>
      <c r="G16" s="5">
        <v>240</v>
      </c>
      <c r="H16" s="18"/>
      <c r="I16" s="13" t="s">
        <v>37</v>
      </c>
      <c r="J16" s="21">
        <f>G16*H16</f>
        <v>0</v>
      </c>
    </row>
    <row r="17" spans="1:10" x14ac:dyDescent="0.4">
      <c r="A17" s="1">
        <v>16</v>
      </c>
      <c r="B17" s="1" t="s">
        <v>32</v>
      </c>
      <c r="C17" s="1" t="s">
        <v>33</v>
      </c>
      <c r="D17" s="1" t="s">
        <v>38</v>
      </c>
      <c r="E17" s="1" t="s">
        <v>13</v>
      </c>
      <c r="F17" s="1" t="s">
        <v>14</v>
      </c>
      <c r="G17" s="5">
        <v>0</v>
      </c>
      <c r="H17" s="18"/>
      <c r="I17" s="13" t="s">
        <v>15</v>
      </c>
      <c r="J17" s="21">
        <f>G17*H17</f>
        <v>0</v>
      </c>
    </row>
    <row r="18" spans="1:10" x14ac:dyDescent="0.4">
      <c r="A18" s="1">
        <v>17</v>
      </c>
      <c r="B18" s="1" t="s">
        <v>32</v>
      </c>
      <c r="C18" s="1" t="s">
        <v>33</v>
      </c>
      <c r="D18" s="1" t="s">
        <v>39</v>
      </c>
      <c r="E18" s="1" t="s">
        <v>13</v>
      </c>
      <c r="F18" s="1" t="s">
        <v>14</v>
      </c>
      <c r="G18" s="5">
        <v>2</v>
      </c>
      <c r="H18" s="18"/>
      <c r="I18" s="13" t="s">
        <v>15</v>
      </c>
      <c r="J18" s="21">
        <f>G18*H18</f>
        <v>0</v>
      </c>
    </row>
    <row r="19" spans="1:10" x14ac:dyDescent="0.4">
      <c r="A19" s="1">
        <v>18</v>
      </c>
      <c r="B19" s="1" t="s">
        <v>32</v>
      </c>
      <c r="C19" s="1" t="s">
        <v>33</v>
      </c>
      <c r="D19" s="1" t="s">
        <v>40</v>
      </c>
      <c r="E19" s="1" t="s">
        <v>41</v>
      </c>
      <c r="F19" s="1" t="s">
        <v>17</v>
      </c>
      <c r="G19" s="5">
        <v>300</v>
      </c>
      <c r="H19" s="18"/>
      <c r="I19" s="13" t="s">
        <v>18</v>
      </c>
      <c r="J19" s="21">
        <f t="shared" ref="J19" si="2">CEILING(H19/1000,1)*G19</f>
        <v>0</v>
      </c>
    </row>
    <row r="20" spans="1:10" x14ac:dyDescent="0.4">
      <c r="A20" s="1">
        <v>19</v>
      </c>
      <c r="B20" s="1" t="s">
        <v>32</v>
      </c>
      <c r="C20" s="1" t="s">
        <v>33</v>
      </c>
      <c r="D20" s="1" t="s">
        <v>42</v>
      </c>
      <c r="E20" s="1" t="s">
        <v>13</v>
      </c>
      <c r="F20" s="1" t="s">
        <v>43</v>
      </c>
      <c r="G20" s="5">
        <v>75</v>
      </c>
      <c r="H20" s="18"/>
      <c r="I20" s="13" t="s">
        <v>18</v>
      </c>
      <c r="J20" s="21">
        <f>CEILING(H20/50000,1)*G20</f>
        <v>0</v>
      </c>
    </row>
    <row r="21" spans="1:10" x14ac:dyDescent="0.4">
      <c r="A21" s="1">
        <v>20</v>
      </c>
      <c r="B21" s="1" t="s">
        <v>32</v>
      </c>
      <c r="C21" s="1" t="s">
        <v>33</v>
      </c>
      <c r="D21" s="1" t="s">
        <v>44</v>
      </c>
      <c r="E21" s="1" t="s">
        <v>13</v>
      </c>
      <c r="F21" s="1" t="s">
        <v>43</v>
      </c>
      <c r="G21" s="5">
        <v>150</v>
      </c>
      <c r="H21" s="18"/>
      <c r="I21" s="13" t="s">
        <v>18</v>
      </c>
      <c r="J21" s="21">
        <f>CEILING(H21/50000,1)*G21</f>
        <v>0</v>
      </c>
    </row>
    <row r="22" spans="1:10" x14ac:dyDescent="0.4">
      <c r="A22" s="1">
        <v>21</v>
      </c>
      <c r="B22" s="1" t="s">
        <v>45</v>
      </c>
      <c r="C22" s="1" t="s">
        <v>46</v>
      </c>
      <c r="D22" s="1" t="s">
        <v>47</v>
      </c>
      <c r="E22" s="1" t="s">
        <v>13</v>
      </c>
      <c r="F22" s="1" t="s">
        <v>48</v>
      </c>
      <c r="G22" s="5">
        <v>39</v>
      </c>
      <c r="H22" s="18"/>
      <c r="I22" s="13" t="s">
        <v>18</v>
      </c>
      <c r="J22" s="21">
        <f>CEILING(H22/100,1)*G22</f>
        <v>0</v>
      </c>
    </row>
    <row r="23" spans="1:10" x14ac:dyDescent="0.4">
      <c r="A23" s="1">
        <v>22</v>
      </c>
      <c r="B23" s="1" t="s">
        <v>45</v>
      </c>
      <c r="C23" s="1" t="s">
        <v>46</v>
      </c>
      <c r="D23" s="1" t="s">
        <v>49</v>
      </c>
      <c r="E23" s="1" t="s">
        <v>13</v>
      </c>
      <c r="F23" s="1" t="s">
        <v>50</v>
      </c>
      <c r="G23" s="5">
        <v>0</v>
      </c>
      <c r="H23" s="18"/>
      <c r="I23" s="13" t="s">
        <v>18</v>
      </c>
      <c r="J23" s="21">
        <f>CEILING(H23/10000,1)*G23</f>
        <v>0</v>
      </c>
    </row>
    <row r="24" spans="1:10" x14ac:dyDescent="0.4">
      <c r="A24" s="1">
        <v>23</v>
      </c>
      <c r="B24" s="1" t="s">
        <v>45</v>
      </c>
      <c r="C24" s="1" t="s">
        <v>46</v>
      </c>
      <c r="D24" s="1" t="s">
        <v>51</v>
      </c>
      <c r="E24" s="1" t="s">
        <v>13</v>
      </c>
      <c r="F24" s="1" t="s">
        <v>50</v>
      </c>
      <c r="G24" s="5">
        <v>39</v>
      </c>
      <c r="H24" s="18"/>
      <c r="I24" s="13" t="s">
        <v>18</v>
      </c>
      <c r="J24" s="21">
        <f t="shared" ref="J24:J29" si="3">CEILING(H24/10000,1)*G24</f>
        <v>0</v>
      </c>
    </row>
    <row r="25" spans="1:10" x14ac:dyDescent="0.4">
      <c r="A25" s="1">
        <v>24</v>
      </c>
      <c r="B25" s="1" t="s">
        <v>45</v>
      </c>
      <c r="C25" s="1" t="s">
        <v>46</v>
      </c>
      <c r="D25" s="1" t="s">
        <v>52</v>
      </c>
      <c r="E25" s="1" t="s">
        <v>13</v>
      </c>
      <c r="F25" s="1" t="s">
        <v>50</v>
      </c>
      <c r="G25" s="5">
        <v>2</v>
      </c>
      <c r="H25" s="18"/>
      <c r="I25" s="13" t="s">
        <v>18</v>
      </c>
      <c r="J25" s="21">
        <f t="shared" si="3"/>
        <v>0</v>
      </c>
    </row>
    <row r="26" spans="1:10" x14ac:dyDescent="0.4">
      <c r="A26" s="1">
        <v>25</v>
      </c>
      <c r="B26" s="1" t="s">
        <v>45</v>
      </c>
      <c r="C26" s="1" t="s">
        <v>46</v>
      </c>
      <c r="D26" s="1" t="s">
        <v>53</v>
      </c>
      <c r="E26" s="1" t="s">
        <v>13</v>
      </c>
      <c r="F26" s="1" t="s">
        <v>50</v>
      </c>
      <c r="G26" s="5">
        <v>0</v>
      </c>
      <c r="H26" s="18"/>
      <c r="I26" s="13" t="s">
        <v>18</v>
      </c>
      <c r="J26" s="21">
        <f t="shared" si="3"/>
        <v>0</v>
      </c>
    </row>
    <row r="27" spans="1:10" x14ac:dyDescent="0.4">
      <c r="A27" s="1">
        <v>26</v>
      </c>
      <c r="B27" s="1" t="s">
        <v>45</v>
      </c>
      <c r="C27" s="1" t="s">
        <v>46</v>
      </c>
      <c r="D27" s="1" t="s">
        <v>54</v>
      </c>
      <c r="E27" s="1" t="s">
        <v>13</v>
      </c>
      <c r="F27" s="1" t="s">
        <v>50</v>
      </c>
      <c r="G27" s="5">
        <v>2</v>
      </c>
      <c r="H27" s="18"/>
      <c r="I27" s="13" t="s">
        <v>18</v>
      </c>
      <c r="J27" s="21">
        <f t="shared" si="3"/>
        <v>0</v>
      </c>
    </row>
    <row r="28" spans="1:10" x14ac:dyDescent="0.4">
      <c r="A28" s="1">
        <v>27</v>
      </c>
      <c r="B28" s="1" t="s">
        <v>45</v>
      </c>
      <c r="C28" s="1" t="s">
        <v>46</v>
      </c>
      <c r="D28" s="1" t="s">
        <v>55</v>
      </c>
      <c r="E28" s="1" t="s">
        <v>13</v>
      </c>
      <c r="F28" s="1" t="s">
        <v>50</v>
      </c>
      <c r="G28" s="5">
        <v>4</v>
      </c>
      <c r="H28" s="18"/>
      <c r="I28" s="13" t="s">
        <v>18</v>
      </c>
      <c r="J28" s="21">
        <f t="shared" si="3"/>
        <v>0</v>
      </c>
    </row>
    <row r="29" spans="1:10" x14ac:dyDescent="0.4">
      <c r="A29" s="1">
        <v>28</v>
      </c>
      <c r="B29" s="1" t="s">
        <v>45</v>
      </c>
      <c r="C29" s="1" t="s">
        <v>46</v>
      </c>
      <c r="D29" s="1" t="s">
        <v>56</v>
      </c>
      <c r="E29" s="1" t="s">
        <v>13</v>
      </c>
      <c r="F29" s="1" t="s">
        <v>50</v>
      </c>
      <c r="G29" s="5">
        <v>39</v>
      </c>
      <c r="H29" s="18"/>
      <c r="I29" s="13" t="s">
        <v>18</v>
      </c>
      <c r="J29" s="21">
        <f t="shared" si="3"/>
        <v>0</v>
      </c>
    </row>
    <row r="30" spans="1:10" x14ac:dyDescent="0.4">
      <c r="A30" s="1">
        <v>29</v>
      </c>
      <c r="B30" s="1" t="s">
        <v>45</v>
      </c>
      <c r="C30" s="1" t="s">
        <v>46</v>
      </c>
      <c r="D30" s="1" t="s">
        <v>57</v>
      </c>
      <c r="E30" s="1" t="s">
        <v>13</v>
      </c>
      <c r="F30" s="1" t="s">
        <v>58</v>
      </c>
      <c r="G30" s="5">
        <v>0</v>
      </c>
      <c r="H30" s="18"/>
      <c r="I30" s="13" t="s">
        <v>59</v>
      </c>
      <c r="J30" s="21">
        <f>G30*H30</f>
        <v>0</v>
      </c>
    </row>
    <row r="31" spans="1:10" x14ac:dyDescent="0.4">
      <c r="A31" s="1">
        <v>30</v>
      </c>
      <c r="B31" s="1" t="s">
        <v>45</v>
      </c>
      <c r="C31" s="1" t="s">
        <v>46</v>
      </c>
      <c r="D31" s="1" t="s">
        <v>60</v>
      </c>
      <c r="E31" s="1" t="s">
        <v>13</v>
      </c>
      <c r="F31" s="1" t="s">
        <v>58</v>
      </c>
      <c r="G31" s="5">
        <v>1</v>
      </c>
      <c r="H31" s="18"/>
      <c r="I31" s="13" t="s">
        <v>59</v>
      </c>
      <c r="J31" s="21">
        <f>G31*H31</f>
        <v>0</v>
      </c>
    </row>
    <row r="32" spans="1:10" x14ac:dyDescent="0.4">
      <c r="A32" s="1">
        <v>31</v>
      </c>
      <c r="B32" s="1" t="s">
        <v>45</v>
      </c>
      <c r="C32" s="1" t="s">
        <v>46</v>
      </c>
      <c r="D32" s="1" t="s">
        <v>61</v>
      </c>
      <c r="E32" s="1" t="s">
        <v>62</v>
      </c>
      <c r="F32" s="1" t="s">
        <v>63</v>
      </c>
      <c r="G32" s="5">
        <v>12</v>
      </c>
      <c r="H32" s="18"/>
      <c r="I32" s="13" t="s">
        <v>59</v>
      </c>
      <c r="J32" s="23" t="str">
        <f>IF(ISBLANK(H32),"0",
 MIN(H32,51200)*G32
 +MAX(MIN(H32,512000)-51200,0)*G33
 +MAX(H32-512000,0)*G34
)</f>
        <v>0</v>
      </c>
    </row>
    <row r="33" spans="1:10" x14ac:dyDescent="0.4">
      <c r="A33" s="1">
        <v>32</v>
      </c>
      <c r="B33" s="1" t="s">
        <v>45</v>
      </c>
      <c r="C33" s="1" t="s">
        <v>46</v>
      </c>
      <c r="D33" s="1" t="s">
        <v>61</v>
      </c>
      <c r="E33" s="1" t="s">
        <v>64</v>
      </c>
      <c r="F33" s="1" t="s">
        <v>63</v>
      </c>
      <c r="G33" s="5">
        <v>12</v>
      </c>
      <c r="H33" s="19" t="s">
        <v>65</v>
      </c>
      <c r="I33" s="11"/>
      <c r="J33" s="22"/>
    </row>
    <row r="34" spans="1:10" x14ac:dyDescent="0.4">
      <c r="A34" s="1">
        <v>33</v>
      </c>
      <c r="B34" s="1" t="s">
        <v>45</v>
      </c>
      <c r="C34" s="1" t="s">
        <v>46</v>
      </c>
      <c r="D34" s="1" t="s">
        <v>61</v>
      </c>
      <c r="E34" s="1" t="s">
        <v>66</v>
      </c>
      <c r="F34" s="1" t="s">
        <v>63</v>
      </c>
      <c r="G34" s="5">
        <v>11</v>
      </c>
      <c r="H34" s="19" t="s">
        <v>65</v>
      </c>
      <c r="I34" s="11"/>
      <c r="J34" s="22"/>
    </row>
    <row r="35" spans="1:10" x14ac:dyDescent="0.4">
      <c r="A35" s="1">
        <v>34</v>
      </c>
      <c r="B35" s="1" t="s">
        <v>45</v>
      </c>
      <c r="C35" s="1" t="s">
        <v>46</v>
      </c>
      <c r="D35" s="1" t="s">
        <v>67</v>
      </c>
      <c r="E35" s="1" t="s">
        <v>13</v>
      </c>
      <c r="F35" s="1" t="s">
        <v>63</v>
      </c>
      <c r="G35" s="5">
        <v>17</v>
      </c>
      <c r="H35" s="18"/>
      <c r="I35" s="13" t="s">
        <v>59</v>
      </c>
      <c r="J35" s="21">
        <f>G35*H35</f>
        <v>0</v>
      </c>
    </row>
    <row r="36" spans="1:10" x14ac:dyDescent="0.4">
      <c r="A36" s="1">
        <v>35</v>
      </c>
      <c r="B36" s="1" t="s">
        <v>45</v>
      </c>
      <c r="C36" s="1" t="s">
        <v>68</v>
      </c>
      <c r="D36" s="1" t="s">
        <v>47</v>
      </c>
      <c r="E36" s="1" t="s">
        <v>13</v>
      </c>
      <c r="F36" s="1" t="s">
        <v>48</v>
      </c>
      <c r="G36" s="5">
        <v>39</v>
      </c>
      <c r="H36" s="18"/>
      <c r="I36" s="13" t="s">
        <v>18</v>
      </c>
      <c r="J36" s="21">
        <f>CEILING(H36/100,1)*G36</f>
        <v>0</v>
      </c>
    </row>
    <row r="37" spans="1:10" x14ac:dyDescent="0.4">
      <c r="A37" s="1">
        <v>36</v>
      </c>
      <c r="B37" s="1" t="s">
        <v>45</v>
      </c>
      <c r="C37" s="1" t="s">
        <v>68</v>
      </c>
      <c r="D37" s="1" t="s">
        <v>49</v>
      </c>
      <c r="E37" s="1" t="s">
        <v>13</v>
      </c>
      <c r="F37" s="1" t="s">
        <v>50</v>
      </c>
      <c r="G37" s="5">
        <v>0</v>
      </c>
      <c r="H37" s="18"/>
      <c r="I37" s="13" t="s">
        <v>18</v>
      </c>
      <c r="J37" s="21">
        <f>CEILING(H37/10000,1)*G37</f>
        <v>0</v>
      </c>
    </row>
    <row r="38" spans="1:10" x14ac:dyDescent="0.4">
      <c r="A38" s="1">
        <v>37</v>
      </c>
      <c r="B38" s="1" t="s">
        <v>45</v>
      </c>
      <c r="C38" s="1" t="s">
        <v>68</v>
      </c>
      <c r="D38" s="1" t="s">
        <v>51</v>
      </c>
      <c r="E38" s="1" t="s">
        <v>13</v>
      </c>
      <c r="F38" s="1" t="s">
        <v>50</v>
      </c>
      <c r="G38" s="5">
        <v>49</v>
      </c>
      <c r="H38" s="18"/>
      <c r="I38" s="13" t="s">
        <v>18</v>
      </c>
      <c r="J38" s="21">
        <f>CEILING(H38/10000,1)*G38</f>
        <v>0</v>
      </c>
    </row>
    <row r="39" spans="1:10" x14ac:dyDescent="0.4">
      <c r="A39" s="1">
        <v>38</v>
      </c>
      <c r="B39" s="1" t="s">
        <v>45</v>
      </c>
      <c r="C39" s="1" t="s">
        <v>68</v>
      </c>
      <c r="D39" s="1" t="s">
        <v>52</v>
      </c>
      <c r="E39" s="1" t="s">
        <v>13</v>
      </c>
      <c r="F39" s="1" t="s">
        <v>50</v>
      </c>
      <c r="G39" s="5">
        <v>2</v>
      </c>
      <c r="H39" s="18"/>
      <c r="I39" s="13" t="s">
        <v>18</v>
      </c>
      <c r="J39" s="21">
        <f>CEILING(H39/10000,1)*G39</f>
        <v>0</v>
      </c>
    </row>
    <row r="40" spans="1:10" x14ac:dyDescent="0.4">
      <c r="A40" s="1">
        <v>39</v>
      </c>
      <c r="B40" s="1" t="s">
        <v>45</v>
      </c>
      <c r="C40" s="1" t="s">
        <v>68</v>
      </c>
      <c r="D40" s="1" t="s">
        <v>54</v>
      </c>
      <c r="E40" s="1" t="s">
        <v>13</v>
      </c>
      <c r="F40" s="1" t="s">
        <v>50</v>
      </c>
      <c r="G40" s="5">
        <v>2</v>
      </c>
      <c r="H40" s="18"/>
      <c r="I40" s="13" t="s">
        <v>18</v>
      </c>
      <c r="J40" s="21">
        <f>CEILING(H40/10000,1)*G40</f>
        <v>0</v>
      </c>
    </row>
    <row r="41" spans="1:10" x14ac:dyDescent="0.4">
      <c r="A41" s="1">
        <v>40</v>
      </c>
      <c r="B41" s="1" t="s">
        <v>45</v>
      </c>
      <c r="C41" s="1" t="s">
        <v>68</v>
      </c>
      <c r="D41" s="1" t="s">
        <v>56</v>
      </c>
      <c r="E41" s="1" t="s">
        <v>13</v>
      </c>
      <c r="F41" s="1" t="s">
        <v>50</v>
      </c>
      <c r="G41" s="5">
        <v>44</v>
      </c>
      <c r="H41" s="18"/>
      <c r="I41" s="13" t="s">
        <v>18</v>
      </c>
      <c r="J41" s="21">
        <f>CEILING(H41/10000,1)*G41</f>
        <v>0</v>
      </c>
    </row>
    <row r="42" spans="1:10" x14ac:dyDescent="0.4">
      <c r="A42" s="1">
        <v>41</v>
      </c>
      <c r="B42" s="1" t="s">
        <v>45</v>
      </c>
      <c r="C42" s="1" t="s">
        <v>68</v>
      </c>
      <c r="D42" s="1" t="s">
        <v>57</v>
      </c>
      <c r="E42" s="1" t="s">
        <v>13</v>
      </c>
      <c r="F42" s="1" t="s">
        <v>58</v>
      </c>
      <c r="G42" s="5">
        <v>0</v>
      </c>
      <c r="H42" s="18"/>
      <c r="I42" s="13" t="s">
        <v>59</v>
      </c>
      <c r="J42" s="21">
        <f>G42*H42</f>
        <v>0</v>
      </c>
    </row>
    <row r="43" spans="1:10" x14ac:dyDescent="0.4">
      <c r="A43" s="1">
        <v>42</v>
      </c>
      <c r="B43" s="1" t="s">
        <v>45</v>
      </c>
      <c r="C43" s="1" t="s">
        <v>68</v>
      </c>
      <c r="D43" s="1" t="s">
        <v>60</v>
      </c>
      <c r="E43" s="1" t="s">
        <v>13</v>
      </c>
      <c r="F43" s="1" t="s">
        <v>58</v>
      </c>
      <c r="G43" s="5">
        <v>1</v>
      </c>
      <c r="H43" s="18"/>
      <c r="I43" s="13" t="s">
        <v>59</v>
      </c>
      <c r="J43" s="21">
        <f>G43*H43</f>
        <v>0</v>
      </c>
    </row>
    <row r="44" spans="1:10" x14ac:dyDescent="0.4">
      <c r="A44" s="1">
        <v>43</v>
      </c>
      <c r="B44" s="1" t="s">
        <v>45</v>
      </c>
      <c r="C44" s="1" t="s">
        <v>68</v>
      </c>
      <c r="D44" s="1" t="s">
        <v>61</v>
      </c>
      <c r="E44" s="1" t="s">
        <v>62</v>
      </c>
      <c r="F44" s="1" t="s">
        <v>63</v>
      </c>
      <c r="G44" s="5">
        <v>14</v>
      </c>
      <c r="H44" s="18"/>
      <c r="I44" s="13" t="s">
        <v>59</v>
      </c>
      <c r="J44" s="23" t="str">
        <f>IF(ISBLANK(H44),"0",
 MIN(H44,51200)*G44
 +MAX(MIN(H44,512000)-51200,0)*G45
 +MAX(H44-512000,0)*G46
)</f>
        <v>0</v>
      </c>
    </row>
    <row r="45" spans="1:10" x14ac:dyDescent="0.4">
      <c r="A45" s="1">
        <v>44</v>
      </c>
      <c r="B45" s="1" t="s">
        <v>45</v>
      </c>
      <c r="C45" s="1" t="s">
        <v>68</v>
      </c>
      <c r="D45" s="1" t="s">
        <v>61</v>
      </c>
      <c r="E45" s="1" t="s">
        <v>64</v>
      </c>
      <c r="F45" s="1" t="s">
        <v>63</v>
      </c>
      <c r="G45" s="5">
        <v>13</v>
      </c>
      <c r="H45" s="19" t="s">
        <v>69</v>
      </c>
      <c r="I45" s="11"/>
      <c r="J45" s="22"/>
    </row>
    <row r="46" spans="1:10" x14ac:dyDescent="0.4">
      <c r="A46" s="1">
        <v>45</v>
      </c>
      <c r="B46" s="1" t="s">
        <v>45</v>
      </c>
      <c r="C46" s="1" t="s">
        <v>68</v>
      </c>
      <c r="D46" s="1" t="s">
        <v>61</v>
      </c>
      <c r="E46" s="1" t="s">
        <v>66</v>
      </c>
      <c r="F46" s="1" t="s">
        <v>63</v>
      </c>
      <c r="G46" s="5">
        <v>12</v>
      </c>
      <c r="H46" s="19" t="s">
        <v>69</v>
      </c>
      <c r="I46" s="11"/>
      <c r="J46" s="22"/>
    </row>
    <row r="47" spans="1:10" x14ac:dyDescent="0.4">
      <c r="A47" s="1">
        <v>46</v>
      </c>
      <c r="B47" s="1" t="s">
        <v>45</v>
      </c>
      <c r="C47" s="1" t="s">
        <v>68</v>
      </c>
      <c r="D47" s="1" t="s">
        <v>67</v>
      </c>
      <c r="E47" s="1" t="s">
        <v>13</v>
      </c>
      <c r="F47" s="1" t="s">
        <v>63</v>
      </c>
      <c r="G47" s="5">
        <v>32</v>
      </c>
      <c r="H47" s="18"/>
      <c r="I47" s="13" t="s">
        <v>59</v>
      </c>
      <c r="J47" s="21">
        <f>G47*H47</f>
        <v>0</v>
      </c>
    </row>
    <row r="48" spans="1:10" x14ac:dyDescent="0.4">
      <c r="A48" s="1">
        <v>47</v>
      </c>
      <c r="B48" s="1" t="s">
        <v>45</v>
      </c>
      <c r="C48" s="1" t="s">
        <v>70</v>
      </c>
      <c r="D48" s="1" t="s">
        <v>71</v>
      </c>
      <c r="E48" s="1" t="s">
        <v>13</v>
      </c>
      <c r="F48" s="1" t="s">
        <v>72</v>
      </c>
      <c r="G48" s="5">
        <v>3</v>
      </c>
      <c r="H48" s="18"/>
      <c r="I48" s="13" t="s">
        <v>59</v>
      </c>
      <c r="J48" s="21">
        <f>G48*H48</f>
        <v>0</v>
      </c>
    </row>
    <row r="49" spans="1:10" x14ac:dyDescent="0.4">
      <c r="A49" s="1">
        <v>48</v>
      </c>
      <c r="B49" s="1" t="s">
        <v>45</v>
      </c>
      <c r="C49" s="1" t="s">
        <v>70</v>
      </c>
      <c r="D49" s="1" t="s">
        <v>47</v>
      </c>
      <c r="E49" s="1" t="s">
        <v>13</v>
      </c>
      <c r="F49" s="1" t="s">
        <v>48</v>
      </c>
      <c r="G49" s="5">
        <v>20</v>
      </c>
      <c r="H49" s="18"/>
      <c r="I49" s="13" t="s">
        <v>18</v>
      </c>
      <c r="J49" s="21">
        <f>CEILING(H49/100,1)*G49</f>
        <v>0</v>
      </c>
    </row>
    <row r="50" spans="1:10" x14ac:dyDescent="0.4">
      <c r="A50" s="1">
        <v>49</v>
      </c>
      <c r="B50" s="1" t="s">
        <v>45</v>
      </c>
      <c r="C50" s="1" t="s">
        <v>70</v>
      </c>
      <c r="D50" s="1" t="s">
        <v>49</v>
      </c>
      <c r="E50" s="1" t="s">
        <v>13</v>
      </c>
      <c r="F50" s="1" t="s">
        <v>50</v>
      </c>
      <c r="G50" s="5">
        <v>0</v>
      </c>
      <c r="H50" s="18"/>
      <c r="I50" s="13" t="s">
        <v>18</v>
      </c>
      <c r="J50" s="21">
        <f t="shared" ref="J50:J56" si="4">CEILING(H50/10000,1)*G50</f>
        <v>0</v>
      </c>
    </row>
    <row r="51" spans="1:10" x14ac:dyDescent="0.4">
      <c r="A51" s="1">
        <v>50</v>
      </c>
      <c r="B51" s="1" t="s">
        <v>45</v>
      </c>
      <c r="C51" s="1" t="s">
        <v>70</v>
      </c>
      <c r="D51" s="1" t="s">
        <v>51</v>
      </c>
      <c r="E51" s="1" t="s">
        <v>13</v>
      </c>
      <c r="F51" s="1" t="s">
        <v>50</v>
      </c>
      <c r="G51" s="5">
        <v>20</v>
      </c>
      <c r="H51" s="18"/>
      <c r="I51" s="13" t="s">
        <v>18</v>
      </c>
      <c r="J51" s="21">
        <f t="shared" si="4"/>
        <v>0</v>
      </c>
    </row>
    <row r="52" spans="1:10" x14ac:dyDescent="0.4">
      <c r="A52" s="1">
        <v>51</v>
      </c>
      <c r="B52" s="1" t="s">
        <v>45</v>
      </c>
      <c r="C52" s="1" t="s">
        <v>70</v>
      </c>
      <c r="D52" s="1" t="s">
        <v>52</v>
      </c>
      <c r="E52" s="1" t="s">
        <v>13</v>
      </c>
      <c r="F52" s="1" t="s">
        <v>50</v>
      </c>
      <c r="G52" s="5">
        <v>2</v>
      </c>
      <c r="H52" s="18"/>
      <c r="I52" s="13" t="s">
        <v>18</v>
      </c>
      <c r="J52" s="21">
        <f t="shared" si="4"/>
        <v>0</v>
      </c>
    </row>
    <row r="53" spans="1:10" x14ac:dyDescent="0.4">
      <c r="A53" s="1">
        <v>52</v>
      </c>
      <c r="B53" s="1" t="s">
        <v>45</v>
      </c>
      <c r="C53" s="1" t="s">
        <v>70</v>
      </c>
      <c r="D53" s="1" t="s">
        <v>53</v>
      </c>
      <c r="E53" s="1" t="s">
        <v>13</v>
      </c>
      <c r="F53" s="1" t="s">
        <v>50</v>
      </c>
      <c r="G53" s="5">
        <v>0</v>
      </c>
      <c r="H53" s="18"/>
      <c r="I53" s="13" t="s">
        <v>18</v>
      </c>
      <c r="J53" s="21">
        <f t="shared" si="4"/>
        <v>0</v>
      </c>
    </row>
    <row r="54" spans="1:10" x14ac:dyDescent="0.4">
      <c r="A54" s="1">
        <v>53</v>
      </c>
      <c r="B54" s="1" t="s">
        <v>45</v>
      </c>
      <c r="C54" s="1" t="s">
        <v>70</v>
      </c>
      <c r="D54" s="1" t="s">
        <v>54</v>
      </c>
      <c r="E54" s="1" t="s">
        <v>13</v>
      </c>
      <c r="F54" s="1" t="s">
        <v>50</v>
      </c>
      <c r="G54" s="5">
        <v>2</v>
      </c>
      <c r="H54" s="18"/>
      <c r="I54" s="13" t="s">
        <v>18</v>
      </c>
      <c r="J54" s="21">
        <f t="shared" si="4"/>
        <v>0</v>
      </c>
    </row>
    <row r="55" spans="1:10" x14ac:dyDescent="0.4">
      <c r="A55" s="1">
        <v>54</v>
      </c>
      <c r="B55" s="1" t="s">
        <v>45</v>
      </c>
      <c r="C55" s="1" t="s">
        <v>70</v>
      </c>
      <c r="D55" s="1" t="s">
        <v>55</v>
      </c>
      <c r="E55" s="1" t="s">
        <v>13</v>
      </c>
      <c r="F55" s="1" t="s">
        <v>50</v>
      </c>
      <c r="G55" s="5">
        <v>2</v>
      </c>
      <c r="H55" s="18"/>
      <c r="I55" s="13" t="s">
        <v>18</v>
      </c>
      <c r="J55" s="21">
        <f t="shared" si="4"/>
        <v>0</v>
      </c>
    </row>
    <row r="56" spans="1:10" x14ac:dyDescent="0.4">
      <c r="A56" s="1">
        <v>55</v>
      </c>
      <c r="B56" s="1" t="s">
        <v>45</v>
      </c>
      <c r="C56" s="1" t="s">
        <v>70</v>
      </c>
      <c r="D56" s="1" t="s">
        <v>56</v>
      </c>
      <c r="E56" s="1" t="s">
        <v>13</v>
      </c>
      <c r="F56" s="1" t="s">
        <v>50</v>
      </c>
      <c r="G56" s="5">
        <v>20</v>
      </c>
      <c r="H56" s="18"/>
      <c r="I56" s="13" t="s">
        <v>18</v>
      </c>
      <c r="J56" s="21">
        <f t="shared" si="4"/>
        <v>0</v>
      </c>
    </row>
    <row r="57" spans="1:10" x14ac:dyDescent="0.4">
      <c r="A57" s="1">
        <v>56</v>
      </c>
      <c r="B57" s="1" t="s">
        <v>45</v>
      </c>
      <c r="C57" s="1" t="s">
        <v>70</v>
      </c>
      <c r="D57" s="1" t="s">
        <v>57</v>
      </c>
      <c r="E57" s="1" t="s">
        <v>13</v>
      </c>
      <c r="F57" s="1" t="s">
        <v>58</v>
      </c>
      <c r="G57" s="5">
        <v>0</v>
      </c>
      <c r="H57" s="18"/>
      <c r="I57" s="13" t="s">
        <v>59</v>
      </c>
      <c r="J57" s="21">
        <f>G57*H57</f>
        <v>0</v>
      </c>
    </row>
    <row r="58" spans="1:10" x14ac:dyDescent="0.4">
      <c r="A58" s="1">
        <v>57</v>
      </c>
      <c r="B58" s="1" t="s">
        <v>45</v>
      </c>
      <c r="C58" s="1" t="s">
        <v>70</v>
      </c>
      <c r="D58" s="1" t="s">
        <v>60</v>
      </c>
      <c r="E58" s="1" t="s">
        <v>13</v>
      </c>
      <c r="F58" s="1" t="s">
        <v>58</v>
      </c>
      <c r="G58" s="5">
        <v>1</v>
      </c>
      <c r="H58" s="18"/>
      <c r="I58" s="13" t="s">
        <v>59</v>
      </c>
      <c r="J58" s="21">
        <f>G58*H58</f>
        <v>0</v>
      </c>
    </row>
    <row r="59" spans="1:10" x14ac:dyDescent="0.4">
      <c r="A59" s="1">
        <v>58</v>
      </c>
      <c r="B59" s="1" t="s">
        <v>45</v>
      </c>
      <c r="C59" s="1" t="s">
        <v>70</v>
      </c>
      <c r="D59" s="1" t="s">
        <v>61</v>
      </c>
      <c r="E59" s="1" t="s">
        <v>62</v>
      </c>
      <c r="F59" s="1" t="s">
        <v>63</v>
      </c>
      <c r="G59" s="5">
        <v>6</v>
      </c>
      <c r="H59" s="18"/>
      <c r="I59" s="13" t="s">
        <v>59</v>
      </c>
      <c r="J59" s="23" t="str">
        <f>IF(ISBLANK(H59),"0",
 MIN(H59,51200)*G59
 +MAX(MIN(H59,512000)-51200,0)*G60
 +MAX(H59-512000,0)*G61
)</f>
        <v>0</v>
      </c>
    </row>
    <row r="60" spans="1:10" x14ac:dyDescent="0.4">
      <c r="A60" s="1">
        <v>59</v>
      </c>
      <c r="B60" s="1" t="s">
        <v>45</v>
      </c>
      <c r="C60" s="1" t="s">
        <v>70</v>
      </c>
      <c r="D60" s="1" t="s">
        <v>61</v>
      </c>
      <c r="E60" s="1" t="s">
        <v>64</v>
      </c>
      <c r="F60" s="1" t="s">
        <v>63</v>
      </c>
      <c r="G60" s="5">
        <v>6</v>
      </c>
      <c r="H60" s="19" t="s">
        <v>73</v>
      </c>
      <c r="I60" s="11"/>
      <c r="J60" s="22"/>
    </row>
    <row r="61" spans="1:10" x14ac:dyDescent="0.4">
      <c r="A61" s="1">
        <v>60</v>
      </c>
      <c r="B61" s="1" t="s">
        <v>45</v>
      </c>
      <c r="C61" s="1" t="s">
        <v>70</v>
      </c>
      <c r="D61" s="1" t="s">
        <v>61</v>
      </c>
      <c r="E61" s="1" t="s">
        <v>66</v>
      </c>
      <c r="F61" s="1" t="s">
        <v>63</v>
      </c>
      <c r="G61" s="5">
        <v>6</v>
      </c>
      <c r="H61" s="19" t="s">
        <v>73</v>
      </c>
      <c r="I61" s="11"/>
      <c r="J61" s="22"/>
    </row>
    <row r="62" spans="1:10" x14ac:dyDescent="0.4">
      <c r="A62" s="1">
        <v>61</v>
      </c>
      <c r="B62" s="1" t="s">
        <v>45</v>
      </c>
      <c r="C62" s="1" t="s">
        <v>70</v>
      </c>
      <c r="D62" s="1" t="s">
        <v>67</v>
      </c>
      <c r="E62" s="1" t="s">
        <v>13</v>
      </c>
      <c r="F62" s="1" t="s">
        <v>63</v>
      </c>
      <c r="G62" s="5">
        <v>9</v>
      </c>
      <c r="H62" s="18"/>
      <c r="I62" s="13" t="s">
        <v>59</v>
      </c>
      <c r="J62" s="21">
        <f>G62*H62</f>
        <v>0</v>
      </c>
    </row>
    <row r="63" spans="1:10" x14ac:dyDescent="0.4">
      <c r="A63" s="1">
        <v>62</v>
      </c>
      <c r="B63" s="1" t="s">
        <v>45</v>
      </c>
      <c r="C63" s="1" t="s">
        <v>74</v>
      </c>
      <c r="D63" s="1" t="s">
        <v>71</v>
      </c>
      <c r="E63" s="1" t="s">
        <v>13</v>
      </c>
      <c r="F63" s="1" t="s">
        <v>72</v>
      </c>
      <c r="G63" s="5">
        <v>3</v>
      </c>
      <c r="H63" s="18"/>
      <c r="I63" s="13" t="s">
        <v>75</v>
      </c>
      <c r="J63" s="21">
        <f>G63*H63</f>
        <v>0</v>
      </c>
    </row>
    <row r="64" spans="1:10" x14ac:dyDescent="0.4">
      <c r="A64" s="1">
        <v>63</v>
      </c>
      <c r="B64" s="1" t="s">
        <v>45</v>
      </c>
      <c r="C64" s="1" t="s">
        <v>74</v>
      </c>
      <c r="D64" s="1" t="s">
        <v>47</v>
      </c>
      <c r="E64" s="1" t="s">
        <v>13</v>
      </c>
      <c r="F64" s="1" t="s">
        <v>48</v>
      </c>
      <c r="G64" s="5">
        <v>20</v>
      </c>
      <c r="H64" s="18"/>
      <c r="I64" s="13" t="s">
        <v>18</v>
      </c>
      <c r="J64" s="21">
        <f>CEILING(H64/100,1)*G64</f>
        <v>0</v>
      </c>
    </row>
    <row r="65" spans="1:10" x14ac:dyDescent="0.4">
      <c r="A65" s="1">
        <v>64</v>
      </c>
      <c r="B65" s="1" t="s">
        <v>45</v>
      </c>
      <c r="C65" s="1" t="s">
        <v>74</v>
      </c>
      <c r="D65" s="1" t="s">
        <v>49</v>
      </c>
      <c r="E65" s="1" t="s">
        <v>13</v>
      </c>
      <c r="F65" s="1" t="s">
        <v>50</v>
      </c>
      <c r="G65" s="5">
        <v>0</v>
      </c>
      <c r="H65" s="18"/>
      <c r="I65" s="13" t="s">
        <v>18</v>
      </c>
      <c r="J65" s="21">
        <f t="shared" ref="J65:J71" si="5">CEILING(H65/10000,1)*G65</f>
        <v>0</v>
      </c>
    </row>
    <row r="66" spans="1:10" x14ac:dyDescent="0.4">
      <c r="A66" s="1">
        <v>65</v>
      </c>
      <c r="B66" s="1" t="s">
        <v>45</v>
      </c>
      <c r="C66" s="1" t="s">
        <v>74</v>
      </c>
      <c r="D66" s="1" t="s">
        <v>51</v>
      </c>
      <c r="E66" s="1" t="s">
        <v>13</v>
      </c>
      <c r="F66" s="1" t="s">
        <v>50</v>
      </c>
      <c r="G66" s="5">
        <v>24</v>
      </c>
      <c r="H66" s="18"/>
      <c r="I66" s="13" t="s">
        <v>18</v>
      </c>
      <c r="J66" s="21">
        <f t="shared" si="5"/>
        <v>0</v>
      </c>
    </row>
    <row r="67" spans="1:10" x14ac:dyDescent="0.4">
      <c r="A67" s="1">
        <v>66</v>
      </c>
      <c r="B67" s="1" t="s">
        <v>45</v>
      </c>
      <c r="C67" s="1" t="s">
        <v>74</v>
      </c>
      <c r="D67" s="1" t="s">
        <v>52</v>
      </c>
      <c r="E67" s="1" t="s">
        <v>13</v>
      </c>
      <c r="F67" s="1" t="s">
        <v>50</v>
      </c>
      <c r="G67" s="5">
        <v>2</v>
      </c>
      <c r="H67" s="18"/>
      <c r="I67" s="13" t="s">
        <v>18</v>
      </c>
      <c r="J67" s="21">
        <f t="shared" si="5"/>
        <v>0</v>
      </c>
    </row>
    <row r="68" spans="1:10" x14ac:dyDescent="0.4">
      <c r="A68" s="1">
        <v>67</v>
      </c>
      <c r="B68" s="1" t="s">
        <v>45</v>
      </c>
      <c r="C68" s="1" t="s">
        <v>74</v>
      </c>
      <c r="D68" s="1" t="s">
        <v>53</v>
      </c>
      <c r="E68" s="1" t="s">
        <v>13</v>
      </c>
      <c r="F68" s="1" t="s">
        <v>50</v>
      </c>
      <c r="G68" s="5">
        <v>0</v>
      </c>
      <c r="H68" s="18"/>
      <c r="I68" s="13" t="s">
        <v>18</v>
      </c>
      <c r="J68" s="21">
        <f t="shared" si="5"/>
        <v>0</v>
      </c>
    </row>
    <row r="69" spans="1:10" x14ac:dyDescent="0.4">
      <c r="A69" s="1">
        <v>68</v>
      </c>
      <c r="B69" s="1" t="s">
        <v>45</v>
      </c>
      <c r="C69" s="1" t="s">
        <v>74</v>
      </c>
      <c r="D69" s="1" t="s">
        <v>54</v>
      </c>
      <c r="E69" s="1" t="s">
        <v>13</v>
      </c>
      <c r="F69" s="1" t="s">
        <v>50</v>
      </c>
      <c r="G69" s="5">
        <v>2</v>
      </c>
      <c r="H69" s="18"/>
      <c r="I69" s="13" t="s">
        <v>18</v>
      </c>
      <c r="J69" s="21">
        <f t="shared" si="5"/>
        <v>0</v>
      </c>
    </row>
    <row r="70" spans="1:10" x14ac:dyDescent="0.4">
      <c r="A70" s="1">
        <v>69</v>
      </c>
      <c r="B70" s="1" t="s">
        <v>45</v>
      </c>
      <c r="C70" s="1" t="s">
        <v>74</v>
      </c>
      <c r="D70" s="1" t="s">
        <v>55</v>
      </c>
      <c r="E70" s="1" t="s">
        <v>13</v>
      </c>
      <c r="F70" s="1" t="s">
        <v>50</v>
      </c>
      <c r="G70" s="5">
        <v>2</v>
      </c>
      <c r="H70" s="18"/>
      <c r="I70" s="13" t="s">
        <v>18</v>
      </c>
      <c r="J70" s="21">
        <f t="shared" si="5"/>
        <v>0</v>
      </c>
    </row>
    <row r="71" spans="1:10" x14ac:dyDescent="0.4">
      <c r="A71" s="1">
        <v>70</v>
      </c>
      <c r="B71" s="1" t="s">
        <v>45</v>
      </c>
      <c r="C71" s="1" t="s">
        <v>74</v>
      </c>
      <c r="D71" s="1" t="s">
        <v>56</v>
      </c>
      <c r="E71" s="1" t="s">
        <v>13</v>
      </c>
      <c r="F71" s="1" t="s">
        <v>50</v>
      </c>
      <c r="G71" s="5">
        <v>24</v>
      </c>
      <c r="H71" s="18"/>
      <c r="I71" s="13" t="s">
        <v>18</v>
      </c>
      <c r="J71" s="21">
        <f t="shared" si="5"/>
        <v>0</v>
      </c>
    </row>
    <row r="72" spans="1:10" x14ac:dyDescent="0.4">
      <c r="A72" s="1">
        <v>71</v>
      </c>
      <c r="B72" s="1" t="s">
        <v>45</v>
      </c>
      <c r="C72" s="1" t="s">
        <v>74</v>
      </c>
      <c r="D72" s="1" t="s">
        <v>57</v>
      </c>
      <c r="E72" s="1" t="s">
        <v>13</v>
      </c>
      <c r="F72" s="1" t="s">
        <v>58</v>
      </c>
      <c r="G72" s="5">
        <v>0</v>
      </c>
      <c r="H72" s="18"/>
      <c r="I72" s="13" t="s">
        <v>59</v>
      </c>
      <c r="J72" s="21">
        <f t="shared" ref="J72:J73" si="6">G72*H72</f>
        <v>0</v>
      </c>
    </row>
    <row r="73" spans="1:10" x14ac:dyDescent="0.4">
      <c r="A73" s="1">
        <v>72</v>
      </c>
      <c r="B73" s="1" t="s">
        <v>45</v>
      </c>
      <c r="C73" s="1" t="s">
        <v>74</v>
      </c>
      <c r="D73" s="1" t="s">
        <v>60</v>
      </c>
      <c r="E73" s="1" t="s">
        <v>13</v>
      </c>
      <c r="F73" s="1" t="s">
        <v>58</v>
      </c>
      <c r="G73" s="5">
        <v>1</v>
      </c>
      <c r="H73" s="18"/>
      <c r="I73" s="13" t="s">
        <v>59</v>
      </c>
      <c r="J73" s="21">
        <f t="shared" si="6"/>
        <v>0</v>
      </c>
    </row>
    <row r="74" spans="1:10" x14ac:dyDescent="0.4">
      <c r="A74" s="1">
        <v>73</v>
      </c>
      <c r="B74" s="1" t="s">
        <v>45</v>
      </c>
      <c r="C74" s="1" t="s">
        <v>74</v>
      </c>
      <c r="D74" s="1" t="s">
        <v>61</v>
      </c>
      <c r="E74" s="1" t="s">
        <v>62</v>
      </c>
      <c r="F74" s="1" t="s">
        <v>63</v>
      </c>
      <c r="G74" s="5">
        <v>8</v>
      </c>
      <c r="H74" s="18"/>
      <c r="I74" s="13" t="s">
        <v>59</v>
      </c>
      <c r="J74" s="23" t="str">
        <f>IF(ISBLANK(H74),"0",
 MIN(H74,51200)*G74
 +MAX(MIN(H74,512000)-51200,0)*G75
 +MAX(H74-512000,0)*G76
)</f>
        <v>0</v>
      </c>
    </row>
    <row r="75" spans="1:10" x14ac:dyDescent="0.4">
      <c r="A75" s="1">
        <v>74</v>
      </c>
      <c r="B75" s="1" t="s">
        <v>45</v>
      </c>
      <c r="C75" s="1" t="s">
        <v>74</v>
      </c>
      <c r="D75" s="1" t="s">
        <v>61</v>
      </c>
      <c r="E75" s="1" t="s">
        <v>64</v>
      </c>
      <c r="F75" s="1" t="s">
        <v>63</v>
      </c>
      <c r="G75" s="5">
        <v>7</v>
      </c>
      <c r="H75" s="19" t="s">
        <v>76</v>
      </c>
      <c r="I75" s="11"/>
      <c r="J75" s="22"/>
    </row>
    <row r="76" spans="1:10" x14ac:dyDescent="0.4">
      <c r="A76" s="1">
        <v>75</v>
      </c>
      <c r="B76" s="1" t="s">
        <v>45</v>
      </c>
      <c r="C76" s="1" t="s">
        <v>74</v>
      </c>
      <c r="D76" s="1" t="s">
        <v>61</v>
      </c>
      <c r="E76" s="1" t="s">
        <v>66</v>
      </c>
      <c r="F76" s="1" t="s">
        <v>63</v>
      </c>
      <c r="G76" s="5">
        <v>7</v>
      </c>
      <c r="H76" s="19" t="s">
        <v>76</v>
      </c>
      <c r="I76" s="11"/>
      <c r="J76" s="22"/>
    </row>
    <row r="77" spans="1:10" x14ac:dyDescent="0.4">
      <c r="A77" s="1">
        <v>76</v>
      </c>
      <c r="B77" s="1" t="s">
        <v>45</v>
      </c>
      <c r="C77" s="1" t="s">
        <v>74</v>
      </c>
      <c r="D77" s="1" t="s">
        <v>67</v>
      </c>
      <c r="E77" s="1" t="s">
        <v>13</v>
      </c>
      <c r="F77" s="1" t="s">
        <v>63</v>
      </c>
      <c r="G77" s="5">
        <v>11</v>
      </c>
      <c r="H77" s="18"/>
      <c r="I77" s="13" t="s">
        <v>59</v>
      </c>
      <c r="J77" s="21">
        <f t="shared" ref="J77" si="7">G77*H77</f>
        <v>0</v>
      </c>
    </row>
    <row r="78" spans="1:10" x14ac:dyDescent="0.4">
      <c r="A78" s="1">
        <v>77</v>
      </c>
      <c r="B78" s="1" t="s">
        <v>45</v>
      </c>
      <c r="C78" s="1" t="s">
        <v>77</v>
      </c>
      <c r="D78" s="1" t="s">
        <v>78</v>
      </c>
      <c r="E78" s="1" t="s">
        <v>13</v>
      </c>
      <c r="F78" s="1" t="s">
        <v>50</v>
      </c>
      <c r="G78" s="5">
        <v>1</v>
      </c>
      <c r="H78" s="18"/>
      <c r="I78" s="13" t="s">
        <v>18</v>
      </c>
      <c r="J78" s="21">
        <f t="shared" ref="J78:J81" si="8">CEILING(H78/10000,1)*G78</f>
        <v>0</v>
      </c>
    </row>
    <row r="79" spans="1:10" x14ac:dyDescent="0.4">
      <c r="A79" s="1">
        <v>78</v>
      </c>
      <c r="B79" s="1" t="s">
        <v>45</v>
      </c>
      <c r="C79" s="1" t="s">
        <v>77</v>
      </c>
      <c r="D79" s="1" t="s">
        <v>79</v>
      </c>
      <c r="E79" s="1" t="s">
        <v>13</v>
      </c>
      <c r="F79" s="1" t="s">
        <v>50</v>
      </c>
      <c r="G79" s="5">
        <v>28</v>
      </c>
      <c r="H79" s="18"/>
      <c r="I79" s="13" t="s">
        <v>18</v>
      </c>
      <c r="J79" s="21">
        <f t="shared" si="8"/>
        <v>0</v>
      </c>
    </row>
    <row r="80" spans="1:10" x14ac:dyDescent="0.4">
      <c r="A80" s="1">
        <v>79</v>
      </c>
      <c r="B80" s="1" t="s">
        <v>45</v>
      </c>
      <c r="C80" s="1" t="s">
        <v>77</v>
      </c>
      <c r="D80" s="1" t="s">
        <v>54</v>
      </c>
      <c r="E80" s="1" t="s">
        <v>13</v>
      </c>
      <c r="F80" s="1" t="s">
        <v>50</v>
      </c>
      <c r="G80" s="5">
        <v>1</v>
      </c>
      <c r="H80" s="18"/>
      <c r="I80" s="13" t="s">
        <v>18</v>
      </c>
      <c r="J80" s="21">
        <f t="shared" si="8"/>
        <v>0</v>
      </c>
    </row>
    <row r="81" spans="1:10" x14ac:dyDescent="0.4">
      <c r="A81" s="1">
        <v>80</v>
      </c>
      <c r="B81" s="1" t="s">
        <v>45</v>
      </c>
      <c r="C81" s="1" t="s">
        <v>77</v>
      </c>
      <c r="D81" s="1" t="s">
        <v>56</v>
      </c>
      <c r="E81" s="1" t="s">
        <v>13</v>
      </c>
      <c r="F81" s="1" t="s">
        <v>50</v>
      </c>
      <c r="G81" s="5">
        <v>10</v>
      </c>
      <c r="H81" s="18"/>
      <c r="I81" s="13" t="s">
        <v>18</v>
      </c>
      <c r="J81" s="21">
        <f t="shared" si="8"/>
        <v>0</v>
      </c>
    </row>
    <row r="82" spans="1:10" x14ac:dyDescent="0.4">
      <c r="A82" s="1">
        <v>81</v>
      </c>
      <c r="B82" s="1" t="s">
        <v>45</v>
      </c>
      <c r="C82" s="1" t="s">
        <v>77</v>
      </c>
      <c r="D82" s="1" t="s">
        <v>80</v>
      </c>
      <c r="E82" s="1" t="s">
        <v>13</v>
      </c>
      <c r="F82" s="1" t="s">
        <v>81</v>
      </c>
      <c r="G82" s="5">
        <v>1</v>
      </c>
      <c r="H82" s="18"/>
      <c r="I82" s="13" t="s">
        <v>18</v>
      </c>
      <c r="J82" s="21">
        <f>CEILING(H82/1000000,1)*G82</f>
        <v>0</v>
      </c>
    </row>
    <row r="83" spans="1:10" x14ac:dyDescent="0.4">
      <c r="A83" s="1">
        <v>82</v>
      </c>
      <c r="B83" s="1" t="s">
        <v>45</v>
      </c>
      <c r="C83" s="1" t="s">
        <v>77</v>
      </c>
      <c r="D83" s="1" t="s">
        <v>61</v>
      </c>
      <c r="E83" s="1" t="s">
        <v>13</v>
      </c>
      <c r="F83" s="1" t="s">
        <v>63</v>
      </c>
      <c r="G83" s="5">
        <v>65</v>
      </c>
      <c r="H83" s="18"/>
      <c r="I83" s="13" t="s">
        <v>59</v>
      </c>
      <c r="J83" s="21">
        <f t="shared" ref="J83:J88" si="9">G83*H83</f>
        <v>0</v>
      </c>
    </row>
    <row r="84" spans="1:10" x14ac:dyDescent="0.4">
      <c r="A84" s="1">
        <v>83</v>
      </c>
      <c r="B84" s="1" t="s">
        <v>45</v>
      </c>
      <c r="C84" s="1" t="s">
        <v>77</v>
      </c>
      <c r="D84" s="1" t="s">
        <v>82</v>
      </c>
      <c r="E84" s="1" t="s">
        <v>13</v>
      </c>
      <c r="F84" s="1" t="s">
        <v>58</v>
      </c>
      <c r="G84" s="5">
        <v>0</v>
      </c>
      <c r="H84" s="18"/>
      <c r="I84" s="13" t="s">
        <v>59</v>
      </c>
      <c r="J84" s="21">
        <f t="shared" si="9"/>
        <v>0</v>
      </c>
    </row>
    <row r="85" spans="1:10" x14ac:dyDescent="0.4">
      <c r="A85" s="1">
        <v>84</v>
      </c>
      <c r="B85" s="1" t="s">
        <v>45</v>
      </c>
      <c r="C85" s="1" t="s">
        <v>77</v>
      </c>
      <c r="D85" s="1" t="s">
        <v>82</v>
      </c>
      <c r="E85" s="1" t="s">
        <v>13</v>
      </c>
      <c r="F85" s="1" t="s">
        <v>58</v>
      </c>
      <c r="G85" s="5">
        <v>59</v>
      </c>
      <c r="H85" s="18"/>
      <c r="I85" s="13" t="s">
        <v>59</v>
      </c>
      <c r="J85" s="21">
        <f t="shared" si="9"/>
        <v>0</v>
      </c>
    </row>
    <row r="86" spans="1:10" x14ac:dyDescent="0.4">
      <c r="A86" s="1">
        <v>85</v>
      </c>
      <c r="B86" s="1" t="s">
        <v>45</v>
      </c>
      <c r="C86" s="1" t="s">
        <v>77</v>
      </c>
      <c r="D86" s="1" t="s">
        <v>83</v>
      </c>
      <c r="E86" s="1" t="s">
        <v>13</v>
      </c>
      <c r="F86" s="1" t="s">
        <v>58</v>
      </c>
      <c r="G86" s="5">
        <v>65</v>
      </c>
      <c r="H86" s="18"/>
      <c r="I86" s="13" t="s">
        <v>59</v>
      </c>
      <c r="J86" s="21">
        <f t="shared" si="9"/>
        <v>0</v>
      </c>
    </row>
    <row r="87" spans="1:10" x14ac:dyDescent="0.4">
      <c r="A87" s="1">
        <v>86</v>
      </c>
      <c r="B87" s="1" t="s">
        <v>45</v>
      </c>
      <c r="C87" s="1" t="s">
        <v>77</v>
      </c>
      <c r="D87" s="1" t="s">
        <v>84</v>
      </c>
      <c r="E87" s="1" t="s">
        <v>13</v>
      </c>
      <c r="F87" s="1" t="s">
        <v>58</v>
      </c>
      <c r="G87" s="5">
        <v>62</v>
      </c>
      <c r="H87" s="18"/>
      <c r="I87" s="13" t="s">
        <v>59</v>
      </c>
      <c r="J87" s="21">
        <f t="shared" si="9"/>
        <v>0</v>
      </c>
    </row>
    <row r="88" spans="1:10" x14ac:dyDescent="0.4">
      <c r="A88" s="1">
        <v>87</v>
      </c>
      <c r="B88" s="1" t="s">
        <v>45</v>
      </c>
      <c r="C88" s="1" t="s">
        <v>77</v>
      </c>
      <c r="D88" s="1" t="s">
        <v>85</v>
      </c>
      <c r="E88" s="1" t="s">
        <v>13</v>
      </c>
      <c r="F88" s="1" t="s">
        <v>58</v>
      </c>
      <c r="G88" s="5">
        <v>59</v>
      </c>
      <c r="H88" s="18"/>
      <c r="I88" s="13" t="s">
        <v>59</v>
      </c>
      <c r="J88" s="21">
        <f t="shared" si="9"/>
        <v>0</v>
      </c>
    </row>
    <row r="89" spans="1:10" x14ac:dyDescent="0.4">
      <c r="A89" s="1">
        <v>88</v>
      </c>
      <c r="B89" s="1" t="s">
        <v>45</v>
      </c>
      <c r="C89" s="1" t="s">
        <v>86</v>
      </c>
      <c r="D89" s="1" t="s">
        <v>78</v>
      </c>
      <c r="E89" s="1" t="s">
        <v>13</v>
      </c>
      <c r="F89" s="1" t="s">
        <v>50</v>
      </c>
      <c r="G89" s="5">
        <v>1</v>
      </c>
      <c r="H89" s="18"/>
      <c r="I89" s="13" t="s">
        <v>18</v>
      </c>
      <c r="J89" s="21">
        <f t="shared" ref="J89:J92" si="10">CEILING(H89/10000,1)*G89</f>
        <v>0</v>
      </c>
    </row>
    <row r="90" spans="1:10" x14ac:dyDescent="0.4">
      <c r="A90" s="1">
        <v>89</v>
      </c>
      <c r="B90" s="1" t="s">
        <v>45</v>
      </c>
      <c r="C90" s="1" t="s">
        <v>86</v>
      </c>
      <c r="D90" s="1" t="s">
        <v>79</v>
      </c>
      <c r="E90" s="1" t="s">
        <v>13</v>
      </c>
      <c r="F90" s="1" t="s">
        <v>50</v>
      </c>
      <c r="G90" s="5">
        <v>38</v>
      </c>
      <c r="H90" s="18"/>
      <c r="I90" s="13" t="s">
        <v>18</v>
      </c>
      <c r="J90" s="21">
        <f t="shared" si="10"/>
        <v>0</v>
      </c>
    </row>
    <row r="91" spans="1:10" x14ac:dyDescent="0.4">
      <c r="A91" s="1">
        <v>90</v>
      </c>
      <c r="B91" s="1" t="s">
        <v>45</v>
      </c>
      <c r="C91" s="1" t="s">
        <v>86</v>
      </c>
      <c r="D91" s="1" t="s">
        <v>54</v>
      </c>
      <c r="E91" s="1" t="s">
        <v>13</v>
      </c>
      <c r="F91" s="1" t="s">
        <v>50</v>
      </c>
      <c r="G91" s="5">
        <v>1</v>
      </c>
      <c r="H91" s="18"/>
      <c r="I91" s="13" t="s">
        <v>18</v>
      </c>
      <c r="J91" s="21">
        <f t="shared" si="10"/>
        <v>0</v>
      </c>
    </row>
    <row r="92" spans="1:10" x14ac:dyDescent="0.4">
      <c r="A92" s="1">
        <v>91</v>
      </c>
      <c r="B92" s="1" t="s">
        <v>45</v>
      </c>
      <c r="C92" s="1" t="s">
        <v>86</v>
      </c>
      <c r="D92" s="1" t="s">
        <v>56</v>
      </c>
      <c r="E92" s="1" t="s">
        <v>13</v>
      </c>
      <c r="F92" s="1" t="s">
        <v>50</v>
      </c>
      <c r="G92" s="5">
        <v>13</v>
      </c>
      <c r="H92" s="18"/>
      <c r="I92" s="13" t="s">
        <v>18</v>
      </c>
      <c r="J92" s="21">
        <f t="shared" si="10"/>
        <v>0</v>
      </c>
    </row>
    <row r="93" spans="1:10" x14ac:dyDescent="0.4">
      <c r="A93" s="1">
        <v>92</v>
      </c>
      <c r="B93" s="1" t="s">
        <v>45</v>
      </c>
      <c r="C93" s="1" t="s">
        <v>86</v>
      </c>
      <c r="D93" s="1" t="s">
        <v>80</v>
      </c>
      <c r="E93" s="1" t="s">
        <v>13</v>
      </c>
      <c r="F93" s="1" t="s">
        <v>87</v>
      </c>
      <c r="G93" s="5">
        <v>1</v>
      </c>
      <c r="H93" s="18"/>
      <c r="I93" s="13" t="s">
        <v>18</v>
      </c>
      <c r="J93" s="21">
        <f>CEILING(H93/1000000,1)*G93</f>
        <v>0</v>
      </c>
    </row>
    <row r="94" spans="1:10" x14ac:dyDescent="0.4">
      <c r="A94" s="1">
        <v>93</v>
      </c>
      <c r="B94" s="1" t="s">
        <v>45</v>
      </c>
      <c r="C94" s="1" t="s">
        <v>86</v>
      </c>
      <c r="D94" s="1" t="s">
        <v>61</v>
      </c>
      <c r="E94" s="1" t="s">
        <v>13</v>
      </c>
      <c r="F94" s="1" t="s">
        <v>63</v>
      </c>
      <c r="G94" s="5">
        <v>87</v>
      </c>
      <c r="H94" s="18"/>
      <c r="I94" s="13" t="s">
        <v>59</v>
      </c>
      <c r="J94" s="21">
        <f t="shared" ref="J94:J98" si="11">G94*H94</f>
        <v>0</v>
      </c>
    </row>
    <row r="95" spans="1:10" x14ac:dyDescent="0.4">
      <c r="A95" s="1">
        <v>94</v>
      </c>
      <c r="B95" s="1" t="s">
        <v>45</v>
      </c>
      <c r="C95" s="1" t="s">
        <v>86</v>
      </c>
      <c r="D95" s="1" t="s">
        <v>82</v>
      </c>
      <c r="E95" s="1" t="s">
        <v>13</v>
      </c>
      <c r="F95" s="1" t="s">
        <v>58</v>
      </c>
      <c r="G95" s="5">
        <v>79</v>
      </c>
      <c r="H95" s="18"/>
      <c r="I95" s="13" t="s">
        <v>59</v>
      </c>
      <c r="J95" s="21">
        <f t="shared" si="11"/>
        <v>0</v>
      </c>
    </row>
    <row r="96" spans="1:10" x14ac:dyDescent="0.4">
      <c r="A96" s="1">
        <v>95</v>
      </c>
      <c r="B96" s="1" t="s">
        <v>45</v>
      </c>
      <c r="C96" s="1" t="s">
        <v>86</v>
      </c>
      <c r="D96" s="1" t="s">
        <v>83</v>
      </c>
      <c r="E96" s="1" t="s">
        <v>13</v>
      </c>
      <c r="F96" s="1" t="s">
        <v>58</v>
      </c>
      <c r="G96" s="5">
        <v>0</v>
      </c>
      <c r="H96" s="18"/>
      <c r="I96" s="13" t="s">
        <v>59</v>
      </c>
      <c r="J96" s="21">
        <f t="shared" si="11"/>
        <v>0</v>
      </c>
    </row>
    <row r="97" spans="1:10" x14ac:dyDescent="0.4">
      <c r="A97" s="1">
        <v>96</v>
      </c>
      <c r="B97" s="1" t="s">
        <v>45</v>
      </c>
      <c r="C97" s="1" t="s">
        <v>86</v>
      </c>
      <c r="D97" s="1" t="s">
        <v>84</v>
      </c>
      <c r="E97" s="1" t="s">
        <v>13</v>
      </c>
      <c r="F97" s="1" t="s">
        <v>58</v>
      </c>
      <c r="G97" s="5">
        <v>0</v>
      </c>
      <c r="H97" s="18"/>
      <c r="I97" s="13" t="s">
        <v>59</v>
      </c>
      <c r="J97" s="21">
        <f t="shared" si="11"/>
        <v>0</v>
      </c>
    </row>
    <row r="98" spans="1:10" x14ac:dyDescent="0.4">
      <c r="A98" s="1">
        <v>97</v>
      </c>
      <c r="B98" s="1" t="s">
        <v>45</v>
      </c>
      <c r="C98" s="1" t="s">
        <v>86</v>
      </c>
      <c r="D98" s="1" t="s">
        <v>85</v>
      </c>
      <c r="E98" s="1" t="s">
        <v>13</v>
      </c>
      <c r="F98" s="1" t="s">
        <v>58</v>
      </c>
      <c r="G98" s="5">
        <v>0</v>
      </c>
      <c r="H98" s="18"/>
      <c r="I98" s="13" t="s">
        <v>59</v>
      </c>
      <c r="J98" s="21">
        <f t="shared" si="11"/>
        <v>0</v>
      </c>
    </row>
    <row r="99" spans="1:10" x14ac:dyDescent="0.4">
      <c r="A99" s="1">
        <v>98</v>
      </c>
      <c r="B99" s="1" t="s">
        <v>88</v>
      </c>
      <c r="C99" s="1" t="s">
        <v>89</v>
      </c>
      <c r="D99" s="1" t="s">
        <v>90</v>
      </c>
      <c r="E99" s="1" t="s">
        <v>13</v>
      </c>
      <c r="F99" s="1" t="s">
        <v>36</v>
      </c>
      <c r="G99" s="5">
        <v>99000</v>
      </c>
      <c r="H99" s="18"/>
      <c r="I99" s="13" t="s">
        <v>37</v>
      </c>
      <c r="J99" s="21">
        <f>G99*H99</f>
        <v>0</v>
      </c>
    </row>
    <row r="100" spans="1:10" x14ac:dyDescent="0.4">
      <c r="A100" s="1">
        <v>99</v>
      </c>
      <c r="B100" s="1" t="s">
        <v>88</v>
      </c>
      <c r="C100" s="1" t="s">
        <v>89</v>
      </c>
      <c r="D100" s="1" t="s">
        <v>91</v>
      </c>
      <c r="E100" s="1" t="s">
        <v>13</v>
      </c>
      <c r="F100" s="1" t="s">
        <v>50</v>
      </c>
      <c r="G100" s="5">
        <v>5</v>
      </c>
      <c r="H100" s="18"/>
      <c r="I100" s="13" t="s">
        <v>18</v>
      </c>
      <c r="J100" s="21">
        <f t="shared" ref="J100" si="12">CEILING(H100/10000,1)*G100</f>
        <v>0</v>
      </c>
    </row>
    <row r="101" spans="1:10" x14ac:dyDescent="0.4">
      <c r="A101" s="1">
        <v>100</v>
      </c>
      <c r="B101" s="1" t="s">
        <v>88</v>
      </c>
      <c r="C101" s="1" t="s">
        <v>89</v>
      </c>
      <c r="D101" s="1" t="s">
        <v>92</v>
      </c>
      <c r="E101" s="1" t="s">
        <v>13</v>
      </c>
      <c r="F101" s="1" t="s">
        <v>17</v>
      </c>
      <c r="G101" s="5">
        <v>120</v>
      </c>
      <c r="H101" s="18"/>
      <c r="I101" s="13" t="s">
        <v>18</v>
      </c>
      <c r="J101" s="21">
        <f>CEILING(H101/1000,1)*G101</f>
        <v>0</v>
      </c>
    </row>
    <row r="102" spans="1:10" x14ac:dyDescent="0.4">
      <c r="A102" s="1">
        <v>101</v>
      </c>
      <c r="B102" s="1" t="s">
        <v>88</v>
      </c>
      <c r="C102" s="1" t="s">
        <v>89</v>
      </c>
      <c r="D102" s="1" t="s">
        <v>93</v>
      </c>
      <c r="E102" s="1" t="s">
        <v>13</v>
      </c>
      <c r="F102" s="1" t="s">
        <v>58</v>
      </c>
      <c r="G102" s="5">
        <v>18</v>
      </c>
      <c r="H102" s="18"/>
      <c r="I102" s="13" t="s">
        <v>59</v>
      </c>
      <c r="J102" s="21">
        <f t="shared" ref="J102:J103" si="13">G102*H102</f>
        <v>0</v>
      </c>
    </row>
    <row r="103" spans="1:10" x14ac:dyDescent="0.4">
      <c r="A103" s="1">
        <v>102</v>
      </c>
      <c r="B103" s="1" t="s">
        <v>88</v>
      </c>
      <c r="C103" s="1" t="s">
        <v>89</v>
      </c>
      <c r="D103" s="1" t="s">
        <v>94</v>
      </c>
      <c r="E103" s="1" t="s">
        <v>13</v>
      </c>
      <c r="F103" s="1" t="s">
        <v>58</v>
      </c>
      <c r="G103" s="5">
        <v>35</v>
      </c>
      <c r="H103" s="18"/>
      <c r="I103" s="13" t="s">
        <v>59</v>
      </c>
      <c r="J103" s="21">
        <f t="shared" si="13"/>
        <v>0</v>
      </c>
    </row>
    <row r="104" spans="1:10" x14ac:dyDescent="0.4">
      <c r="A104" s="1">
        <v>103</v>
      </c>
      <c r="B104" s="1" t="s">
        <v>88</v>
      </c>
      <c r="C104" s="1" t="s">
        <v>95</v>
      </c>
      <c r="D104" s="1" t="s">
        <v>90</v>
      </c>
      <c r="E104" s="1" t="s">
        <v>13</v>
      </c>
      <c r="F104" s="1" t="s">
        <v>36</v>
      </c>
      <c r="G104" s="5">
        <v>10500</v>
      </c>
      <c r="H104" s="18"/>
      <c r="I104" s="13" t="s">
        <v>37</v>
      </c>
      <c r="J104" s="21">
        <f>G104*H104</f>
        <v>0</v>
      </c>
    </row>
    <row r="105" spans="1:10" x14ac:dyDescent="0.4">
      <c r="A105" s="1">
        <v>104</v>
      </c>
      <c r="B105" s="1" t="s">
        <v>88</v>
      </c>
      <c r="C105" s="1" t="s">
        <v>95</v>
      </c>
      <c r="D105" s="1" t="s">
        <v>91</v>
      </c>
      <c r="E105" s="1" t="s">
        <v>13</v>
      </c>
      <c r="F105" s="1" t="s">
        <v>50</v>
      </c>
      <c r="G105" s="5">
        <v>3</v>
      </c>
      <c r="H105" s="18"/>
      <c r="I105" s="13" t="s">
        <v>18</v>
      </c>
      <c r="J105" s="21">
        <f t="shared" ref="J105" si="14">CEILING(H105/10000,1)*G105</f>
        <v>0</v>
      </c>
    </row>
    <row r="106" spans="1:10" x14ac:dyDescent="0.4">
      <c r="A106" s="1">
        <v>105</v>
      </c>
      <c r="B106" s="1" t="s">
        <v>88</v>
      </c>
      <c r="C106" s="1" t="s">
        <v>95</v>
      </c>
      <c r="D106" s="1" t="s">
        <v>93</v>
      </c>
      <c r="E106" s="1" t="s">
        <v>13</v>
      </c>
      <c r="F106" s="1" t="s">
        <v>58</v>
      </c>
      <c r="G106" s="5">
        <v>18</v>
      </c>
      <c r="H106" s="18"/>
      <c r="I106" s="13" t="s">
        <v>59</v>
      </c>
      <c r="J106" s="21">
        <f t="shared" ref="J106:J113" si="15">G106*H106</f>
        <v>0</v>
      </c>
    </row>
    <row r="107" spans="1:10" x14ac:dyDescent="0.4">
      <c r="A107" s="1">
        <v>106</v>
      </c>
      <c r="B107" s="1" t="s">
        <v>88</v>
      </c>
      <c r="C107" s="1" t="s">
        <v>95</v>
      </c>
      <c r="D107" s="1" t="s">
        <v>94</v>
      </c>
      <c r="E107" s="1" t="s">
        <v>13</v>
      </c>
      <c r="F107" s="1" t="s">
        <v>58</v>
      </c>
      <c r="G107" s="5">
        <v>35</v>
      </c>
      <c r="H107" s="18"/>
      <c r="I107" s="13" t="s">
        <v>59</v>
      </c>
      <c r="J107" s="21">
        <f t="shared" si="15"/>
        <v>0</v>
      </c>
    </row>
    <row r="108" spans="1:10" x14ac:dyDescent="0.4">
      <c r="A108" s="1">
        <v>107</v>
      </c>
      <c r="B108" s="1" t="s">
        <v>10</v>
      </c>
      <c r="C108" s="1" t="s">
        <v>96</v>
      </c>
      <c r="D108" s="1" t="s">
        <v>97</v>
      </c>
      <c r="E108" s="1" t="s">
        <v>13</v>
      </c>
      <c r="F108" s="1" t="s">
        <v>14</v>
      </c>
      <c r="G108" s="5">
        <v>135</v>
      </c>
      <c r="H108" s="18"/>
      <c r="I108" s="13" t="s">
        <v>15</v>
      </c>
      <c r="J108" s="21">
        <f t="shared" si="15"/>
        <v>0</v>
      </c>
    </row>
    <row r="109" spans="1:10" x14ac:dyDescent="0.4">
      <c r="A109" s="1">
        <v>108</v>
      </c>
      <c r="B109" s="1" t="s">
        <v>10</v>
      </c>
      <c r="C109" s="1" t="s">
        <v>98</v>
      </c>
      <c r="D109" s="1" t="s">
        <v>97</v>
      </c>
      <c r="E109" s="1" t="s">
        <v>13</v>
      </c>
      <c r="F109" s="1" t="s">
        <v>14</v>
      </c>
      <c r="G109" s="5">
        <v>108</v>
      </c>
      <c r="H109" s="18"/>
      <c r="I109" s="13" t="s">
        <v>15</v>
      </c>
      <c r="J109" s="21">
        <f t="shared" si="15"/>
        <v>0</v>
      </c>
    </row>
    <row r="110" spans="1:10" x14ac:dyDescent="0.4">
      <c r="A110" s="1">
        <v>109</v>
      </c>
      <c r="B110" s="1" t="s">
        <v>99</v>
      </c>
      <c r="C110" s="1" t="s">
        <v>100</v>
      </c>
      <c r="D110" s="1" t="s">
        <v>101</v>
      </c>
      <c r="E110" s="1" t="s">
        <v>13</v>
      </c>
      <c r="F110" s="1" t="s">
        <v>14</v>
      </c>
      <c r="G110" s="5">
        <v>41</v>
      </c>
      <c r="H110" s="18"/>
      <c r="I110" s="13" t="s">
        <v>15</v>
      </c>
      <c r="J110" s="21">
        <f t="shared" si="15"/>
        <v>0</v>
      </c>
    </row>
    <row r="111" spans="1:10" x14ac:dyDescent="0.4">
      <c r="A111" s="1">
        <v>110</v>
      </c>
      <c r="B111" s="1" t="s">
        <v>99</v>
      </c>
      <c r="C111" s="1" t="s">
        <v>100</v>
      </c>
      <c r="D111" s="1" t="s">
        <v>102</v>
      </c>
      <c r="E111" s="1" t="s">
        <v>103</v>
      </c>
      <c r="F111" s="1" t="s">
        <v>14</v>
      </c>
      <c r="G111" s="5">
        <v>130</v>
      </c>
      <c r="H111" s="18"/>
      <c r="I111" s="13" t="s">
        <v>15</v>
      </c>
      <c r="J111" s="21">
        <f t="shared" si="15"/>
        <v>0</v>
      </c>
    </row>
    <row r="112" spans="1:10" x14ac:dyDescent="0.4">
      <c r="A112" s="1">
        <v>111</v>
      </c>
      <c r="B112" s="1" t="s">
        <v>99</v>
      </c>
      <c r="C112" s="1" t="s">
        <v>100</v>
      </c>
      <c r="D112" s="1" t="s">
        <v>102</v>
      </c>
      <c r="E112" s="1" t="s">
        <v>104</v>
      </c>
      <c r="F112" s="1" t="s">
        <v>14</v>
      </c>
      <c r="G112" s="5">
        <v>46</v>
      </c>
      <c r="H112" s="18"/>
      <c r="I112" s="13" t="s">
        <v>15</v>
      </c>
      <c r="J112" s="21">
        <f t="shared" si="15"/>
        <v>0</v>
      </c>
    </row>
    <row r="113" spans="1:10" x14ac:dyDescent="0.4">
      <c r="A113" s="1">
        <v>112</v>
      </c>
      <c r="B113" s="1" t="s">
        <v>99</v>
      </c>
      <c r="C113" s="1" t="s">
        <v>100</v>
      </c>
      <c r="D113" s="1" t="s">
        <v>102</v>
      </c>
      <c r="E113" s="1" t="s">
        <v>105</v>
      </c>
      <c r="F113" s="1" t="s">
        <v>14</v>
      </c>
      <c r="G113" s="5">
        <v>56</v>
      </c>
      <c r="H113" s="18"/>
      <c r="I113" s="13" t="s">
        <v>15</v>
      </c>
      <c r="J113" s="21">
        <f t="shared" si="15"/>
        <v>0</v>
      </c>
    </row>
    <row r="114" spans="1:10" x14ac:dyDescent="0.4">
      <c r="A114" s="1">
        <v>113</v>
      </c>
      <c r="B114" s="1" t="s">
        <v>99</v>
      </c>
      <c r="C114" s="1" t="s">
        <v>100</v>
      </c>
      <c r="D114" s="1" t="s">
        <v>106</v>
      </c>
      <c r="E114" s="1" t="s">
        <v>13</v>
      </c>
      <c r="F114" s="1" t="s">
        <v>58</v>
      </c>
      <c r="G114" s="5">
        <v>0</v>
      </c>
      <c r="H114" s="18"/>
      <c r="I114" s="13" t="s">
        <v>59</v>
      </c>
      <c r="J114" s="21">
        <f t="shared" ref="J114:J120" si="16">G114*H114</f>
        <v>0</v>
      </c>
    </row>
    <row r="115" spans="1:10" x14ac:dyDescent="0.4">
      <c r="A115" s="1">
        <v>114</v>
      </c>
      <c r="B115" s="1" t="s">
        <v>107</v>
      </c>
      <c r="C115" s="1" t="s">
        <v>108</v>
      </c>
      <c r="D115" s="1" t="s">
        <v>109</v>
      </c>
      <c r="E115" s="1" t="s">
        <v>109</v>
      </c>
      <c r="F115" s="1" t="s">
        <v>110</v>
      </c>
      <c r="G115" s="5">
        <v>4034</v>
      </c>
      <c r="H115" s="18"/>
      <c r="I115" s="13" t="s">
        <v>111</v>
      </c>
      <c r="J115" s="21">
        <f t="shared" si="16"/>
        <v>0</v>
      </c>
    </row>
    <row r="116" spans="1:10" x14ac:dyDescent="0.4">
      <c r="A116" s="1">
        <v>115</v>
      </c>
      <c r="B116" s="1" t="s">
        <v>107</v>
      </c>
      <c r="C116" s="1" t="s">
        <v>112</v>
      </c>
      <c r="D116" s="1" t="s">
        <v>109</v>
      </c>
      <c r="E116" s="1" t="s">
        <v>109</v>
      </c>
      <c r="F116" s="1" t="s">
        <v>110</v>
      </c>
      <c r="G116" s="5">
        <v>6917</v>
      </c>
      <c r="H116" s="18"/>
      <c r="I116" s="13" t="s">
        <v>111</v>
      </c>
      <c r="J116" s="21">
        <f t="shared" si="16"/>
        <v>0</v>
      </c>
    </row>
    <row r="117" spans="1:10" x14ac:dyDescent="0.4">
      <c r="A117" s="1">
        <v>116</v>
      </c>
      <c r="B117" s="1" t="s">
        <v>113</v>
      </c>
      <c r="C117" s="1" t="s">
        <v>95</v>
      </c>
      <c r="D117" s="1" t="s">
        <v>114</v>
      </c>
      <c r="E117" s="1" t="s">
        <v>13</v>
      </c>
      <c r="F117" s="1" t="s">
        <v>115</v>
      </c>
      <c r="G117" s="5">
        <v>300</v>
      </c>
      <c r="H117" s="18"/>
      <c r="I117" s="13" t="s">
        <v>116</v>
      </c>
      <c r="J117" s="21">
        <f t="shared" si="16"/>
        <v>0</v>
      </c>
    </row>
    <row r="118" spans="1:10" x14ac:dyDescent="0.4">
      <c r="A118" s="1">
        <v>117</v>
      </c>
      <c r="B118" s="1" t="s">
        <v>113</v>
      </c>
      <c r="C118" s="1" t="s">
        <v>95</v>
      </c>
      <c r="D118" s="1" t="s">
        <v>117</v>
      </c>
      <c r="E118" s="1" t="s">
        <v>13</v>
      </c>
      <c r="F118" s="1" t="s">
        <v>118</v>
      </c>
      <c r="G118" s="5">
        <v>45</v>
      </c>
      <c r="H118" s="18"/>
      <c r="I118" s="13" t="s">
        <v>119</v>
      </c>
      <c r="J118" s="21">
        <f t="shared" ref="J118" si="17">CEILING(H118/10000,1)*G118</f>
        <v>0</v>
      </c>
    </row>
    <row r="119" spans="1:10" x14ac:dyDescent="0.4">
      <c r="A119" s="1">
        <v>118</v>
      </c>
      <c r="B119" s="1" t="s">
        <v>113</v>
      </c>
      <c r="C119" s="1" t="s">
        <v>95</v>
      </c>
      <c r="D119" s="1" t="s">
        <v>120</v>
      </c>
      <c r="E119" s="1" t="s">
        <v>13</v>
      </c>
      <c r="F119" s="1" t="s">
        <v>121</v>
      </c>
      <c r="G119" s="5">
        <v>300</v>
      </c>
      <c r="H119" s="18"/>
      <c r="I119" s="13" t="s">
        <v>122</v>
      </c>
      <c r="J119" s="21">
        <f t="shared" si="16"/>
        <v>0</v>
      </c>
    </row>
    <row r="120" spans="1:10" x14ac:dyDescent="0.4">
      <c r="A120" s="1">
        <v>119</v>
      </c>
      <c r="B120" s="1" t="s">
        <v>113</v>
      </c>
      <c r="C120" s="1" t="s">
        <v>95</v>
      </c>
      <c r="D120" s="1" t="s">
        <v>123</v>
      </c>
      <c r="E120" s="1" t="s">
        <v>13</v>
      </c>
      <c r="F120" s="1" t="s">
        <v>124</v>
      </c>
      <c r="G120" s="5">
        <v>900</v>
      </c>
      <c r="H120" s="18"/>
      <c r="I120" s="13" t="s">
        <v>125</v>
      </c>
      <c r="J120" s="21">
        <f t="shared" si="16"/>
        <v>0</v>
      </c>
    </row>
    <row r="121" spans="1:10" x14ac:dyDescent="0.4">
      <c r="A121" s="1">
        <v>120</v>
      </c>
      <c r="B121" s="1" t="s">
        <v>113</v>
      </c>
      <c r="C121" s="1" t="s">
        <v>95</v>
      </c>
      <c r="D121" s="1" t="s">
        <v>126</v>
      </c>
      <c r="E121" s="1" t="s">
        <v>13</v>
      </c>
      <c r="F121" s="1" t="s">
        <v>118</v>
      </c>
      <c r="G121" s="5">
        <v>9</v>
      </c>
      <c r="H121" s="18"/>
      <c r="I121" s="13" t="s">
        <v>119</v>
      </c>
      <c r="J121" s="21">
        <f t="shared" ref="J121" si="18">CEILING(H121/10000,1)*G121</f>
        <v>0</v>
      </c>
    </row>
    <row r="122" spans="1:10" x14ac:dyDescent="0.4">
      <c r="A122" s="1">
        <v>121</v>
      </c>
      <c r="B122" s="1" t="s">
        <v>113</v>
      </c>
      <c r="C122" s="1" t="s">
        <v>89</v>
      </c>
      <c r="D122" s="1" t="s">
        <v>114</v>
      </c>
      <c r="E122" s="1" t="s">
        <v>13</v>
      </c>
      <c r="F122" s="1" t="s">
        <v>115</v>
      </c>
      <c r="G122" s="5">
        <v>300</v>
      </c>
      <c r="H122" s="18"/>
      <c r="I122" s="13" t="s">
        <v>116</v>
      </c>
      <c r="J122" s="21">
        <f t="shared" ref="J122:J126" si="19">G122*H122</f>
        <v>0</v>
      </c>
    </row>
    <row r="123" spans="1:10" x14ac:dyDescent="0.4">
      <c r="A123" s="1">
        <v>122</v>
      </c>
      <c r="B123" s="1" t="s">
        <v>113</v>
      </c>
      <c r="C123" s="1" t="s">
        <v>89</v>
      </c>
      <c r="D123" s="1" t="s">
        <v>127</v>
      </c>
      <c r="E123" s="1" t="s">
        <v>13</v>
      </c>
      <c r="F123" s="1" t="s">
        <v>118</v>
      </c>
      <c r="G123" s="5">
        <v>45</v>
      </c>
      <c r="H123" s="18"/>
      <c r="I123" s="13" t="s">
        <v>119</v>
      </c>
      <c r="J123" s="21">
        <f t="shared" ref="J123" si="20">CEILING(H123/10000,1)*G123</f>
        <v>0</v>
      </c>
    </row>
    <row r="124" spans="1:10" x14ac:dyDescent="0.4">
      <c r="A124" s="1">
        <v>123</v>
      </c>
      <c r="B124" s="1" t="s">
        <v>113</v>
      </c>
      <c r="C124" s="1" t="s">
        <v>89</v>
      </c>
      <c r="D124" s="1" t="s">
        <v>128</v>
      </c>
      <c r="E124" s="1" t="s">
        <v>129</v>
      </c>
      <c r="F124" s="1" t="s">
        <v>130</v>
      </c>
      <c r="G124" s="5">
        <v>0</v>
      </c>
      <c r="H124" s="18"/>
      <c r="I124" s="13" t="s">
        <v>131</v>
      </c>
      <c r="J124" s="21">
        <f t="shared" si="19"/>
        <v>0</v>
      </c>
    </row>
    <row r="125" spans="1:10" x14ac:dyDescent="0.4">
      <c r="A125" s="1">
        <v>124</v>
      </c>
      <c r="B125" s="1" t="s">
        <v>113</v>
      </c>
      <c r="C125" s="1" t="s">
        <v>89</v>
      </c>
      <c r="D125" s="1" t="s">
        <v>132</v>
      </c>
      <c r="E125" s="1" t="s">
        <v>133</v>
      </c>
      <c r="F125" s="1" t="s">
        <v>130</v>
      </c>
      <c r="G125" s="5">
        <v>300</v>
      </c>
      <c r="H125" s="18"/>
      <c r="I125" s="13" t="s">
        <v>131</v>
      </c>
      <c r="J125" s="21">
        <f t="shared" si="19"/>
        <v>0</v>
      </c>
    </row>
    <row r="126" spans="1:10" x14ac:dyDescent="0.4">
      <c r="A126" s="1">
        <v>125</v>
      </c>
      <c r="B126" s="1" t="s">
        <v>113</v>
      </c>
      <c r="C126" s="1" t="s">
        <v>89</v>
      </c>
      <c r="D126" s="1" t="s">
        <v>134</v>
      </c>
      <c r="E126" s="1" t="s">
        <v>13</v>
      </c>
      <c r="F126" s="1" t="s">
        <v>121</v>
      </c>
      <c r="G126" s="5">
        <v>300</v>
      </c>
      <c r="H126" s="18"/>
      <c r="I126" s="13" t="s">
        <v>122</v>
      </c>
      <c r="J126" s="21">
        <f t="shared" si="19"/>
        <v>0</v>
      </c>
    </row>
    <row r="127" spans="1:10" x14ac:dyDescent="0.4">
      <c r="A127" s="1">
        <v>126</v>
      </c>
      <c r="B127" s="1" t="s">
        <v>113</v>
      </c>
      <c r="C127" s="1" t="s">
        <v>89</v>
      </c>
      <c r="D127" s="1" t="s">
        <v>135</v>
      </c>
      <c r="E127" s="1" t="s">
        <v>136</v>
      </c>
      <c r="F127" s="1" t="s">
        <v>115</v>
      </c>
      <c r="G127" s="5">
        <v>1500</v>
      </c>
      <c r="H127" s="18"/>
      <c r="I127" s="13" t="s">
        <v>116</v>
      </c>
      <c r="J127" s="21">
        <f t="shared" ref="J127:J131" si="21">G127*H127</f>
        <v>0</v>
      </c>
    </row>
    <row r="128" spans="1:10" x14ac:dyDescent="0.4">
      <c r="A128" s="1">
        <v>127</v>
      </c>
      <c r="B128" s="1" t="s">
        <v>113</v>
      </c>
      <c r="C128" s="1" t="s">
        <v>89</v>
      </c>
      <c r="D128" s="1" t="s">
        <v>137</v>
      </c>
      <c r="E128" s="1" t="s">
        <v>138</v>
      </c>
      <c r="F128" s="1" t="s">
        <v>115</v>
      </c>
      <c r="G128" s="5">
        <v>750</v>
      </c>
      <c r="H128" s="18"/>
      <c r="I128" s="13" t="s">
        <v>116</v>
      </c>
      <c r="J128" s="21">
        <f t="shared" si="21"/>
        <v>0</v>
      </c>
    </row>
    <row r="129" spans="1:10" x14ac:dyDescent="0.4">
      <c r="A129" s="1">
        <v>128</v>
      </c>
      <c r="B129" s="1" t="s">
        <v>113</v>
      </c>
      <c r="C129" s="1" t="s">
        <v>89</v>
      </c>
      <c r="D129" s="1" t="s">
        <v>139</v>
      </c>
      <c r="E129" s="1" t="s">
        <v>140</v>
      </c>
      <c r="F129" s="1" t="s">
        <v>115</v>
      </c>
      <c r="G129" s="5">
        <v>270</v>
      </c>
      <c r="H129" s="18"/>
      <c r="I129" s="13" t="s">
        <v>116</v>
      </c>
      <c r="J129" s="21">
        <f t="shared" si="21"/>
        <v>0</v>
      </c>
    </row>
    <row r="130" spans="1:10" x14ac:dyDescent="0.4">
      <c r="A130" s="1">
        <v>129</v>
      </c>
      <c r="B130" s="1" t="s">
        <v>113</v>
      </c>
      <c r="C130" s="1" t="s">
        <v>89</v>
      </c>
      <c r="D130" s="1" t="s">
        <v>141</v>
      </c>
      <c r="E130" s="1" t="s">
        <v>142</v>
      </c>
      <c r="F130" s="1" t="s">
        <v>115</v>
      </c>
      <c r="G130" s="5">
        <v>120</v>
      </c>
      <c r="H130" s="18"/>
      <c r="I130" s="13" t="s">
        <v>116</v>
      </c>
      <c r="J130" s="21">
        <f t="shared" si="21"/>
        <v>0</v>
      </c>
    </row>
    <row r="131" spans="1:10" x14ac:dyDescent="0.4">
      <c r="A131" s="1">
        <v>130</v>
      </c>
      <c r="B131" s="1" t="s">
        <v>113</v>
      </c>
      <c r="C131" s="1" t="s">
        <v>89</v>
      </c>
      <c r="D131" s="1" t="s">
        <v>143</v>
      </c>
      <c r="E131" s="1" t="s">
        <v>13</v>
      </c>
      <c r="F131" s="1" t="s">
        <v>144</v>
      </c>
      <c r="G131" s="5">
        <v>4104</v>
      </c>
      <c r="H131" s="18"/>
      <c r="I131" s="13" t="s">
        <v>15</v>
      </c>
      <c r="J131" s="21">
        <f t="shared" si="21"/>
        <v>0</v>
      </c>
    </row>
    <row r="132" spans="1:10" x14ac:dyDescent="0.4">
      <c r="A132" s="1">
        <v>131</v>
      </c>
      <c r="B132" s="1" t="s">
        <v>113</v>
      </c>
      <c r="C132" s="1" t="s">
        <v>89</v>
      </c>
      <c r="D132" s="1" t="s">
        <v>145</v>
      </c>
      <c r="E132" s="1" t="s">
        <v>13</v>
      </c>
      <c r="F132" s="1" t="s">
        <v>118</v>
      </c>
      <c r="G132" s="5">
        <v>9</v>
      </c>
      <c r="H132" s="18"/>
      <c r="I132" s="13" t="s">
        <v>119</v>
      </c>
      <c r="J132" s="21">
        <f t="shared" ref="J132" si="22">CEILING(H132/10000,1)*G132</f>
        <v>0</v>
      </c>
    </row>
    <row r="133" spans="1:10" x14ac:dyDescent="0.4">
      <c r="A133" s="1">
        <v>132</v>
      </c>
      <c r="B133" s="1" t="s">
        <v>113</v>
      </c>
      <c r="C133" s="1" t="s">
        <v>89</v>
      </c>
      <c r="D133" s="1" t="s">
        <v>146</v>
      </c>
      <c r="E133" s="1" t="s">
        <v>13</v>
      </c>
      <c r="F133" s="1" t="s">
        <v>124</v>
      </c>
      <c r="G133" s="5">
        <v>900</v>
      </c>
      <c r="H133" s="18"/>
      <c r="I133" s="13" t="s">
        <v>125</v>
      </c>
      <c r="J133" s="21">
        <f t="shared" ref="J133:J134" si="23">G133*H133</f>
        <v>0</v>
      </c>
    </row>
    <row r="134" spans="1:10" x14ac:dyDescent="0.4">
      <c r="A134" s="1">
        <v>133</v>
      </c>
      <c r="B134" s="1" t="s">
        <v>147</v>
      </c>
      <c r="C134" s="1" t="s">
        <v>148</v>
      </c>
      <c r="D134" s="1" t="s">
        <v>149</v>
      </c>
      <c r="E134" s="1" t="s">
        <v>13</v>
      </c>
      <c r="F134" s="1" t="s">
        <v>14</v>
      </c>
      <c r="G134" s="5">
        <v>12</v>
      </c>
      <c r="H134" s="18"/>
      <c r="I134" s="13" t="s">
        <v>15</v>
      </c>
      <c r="J134" s="21">
        <f t="shared" si="23"/>
        <v>0</v>
      </c>
    </row>
    <row r="135" spans="1:10" x14ac:dyDescent="0.4">
      <c r="A135" s="1">
        <v>134</v>
      </c>
      <c r="B135" s="1" t="s">
        <v>147</v>
      </c>
      <c r="C135" s="1" t="s">
        <v>148</v>
      </c>
      <c r="D135" s="1" t="s">
        <v>150</v>
      </c>
      <c r="E135" s="1" t="s">
        <v>151</v>
      </c>
      <c r="F135" s="1" t="s">
        <v>152</v>
      </c>
      <c r="G135" s="5">
        <v>0</v>
      </c>
      <c r="H135" s="18"/>
      <c r="I135" s="13" t="s">
        <v>153</v>
      </c>
      <c r="J135" s="23" t="str">
        <f>IF(ISBLANK(H135),"0",
 CEILING(MAX(H135-100000,0)/100000,1)*G136
)</f>
        <v>0</v>
      </c>
    </row>
    <row r="136" spans="1:10" x14ac:dyDescent="0.4">
      <c r="A136" s="1">
        <v>135</v>
      </c>
      <c r="B136" s="1" t="s">
        <v>147</v>
      </c>
      <c r="C136" s="1" t="s">
        <v>148</v>
      </c>
      <c r="D136" s="1" t="s">
        <v>154</v>
      </c>
      <c r="E136" s="1" t="s">
        <v>155</v>
      </c>
      <c r="F136" s="1" t="s">
        <v>152</v>
      </c>
      <c r="G136" s="5">
        <v>18</v>
      </c>
      <c r="H136" s="19" t="s">
        <v>156</v>
      </c>
      <c r="I136" s="11"/>
      <c r="J136" s="22"/>
    </row>
    <row r="137" spans="1:10" x14ac:dyDescent="0.4">
      <c r="A137" s="1">
        <v>136</v>
      </c>
      <c r="B137" s="1" t="s">
        <v>147</v>
      </c>
      <c r="C137" s="1" t="s">
        <v>148</v>
      </c>
      <c r="D137" s="1" t="s">
        <v>157</v>
      </c>
      <c r="E137" s="1" t="s">
        <v>158</v>
      </c>
      <c r="F137" s="1" t="s">
        <v>159</v>
      </c>
      <c r="G137" s="5">
        <v>0</v>
      </c>
      <c r="H137" s="18"/>
      <c r="I137" s="13" t="s">
        <v>153</v>
      </c>
      <c r="J137" s="23" t="str">
        <f>IF(ISBLANK(H137),"0",
 CEILING(MAX(H137-1000000,0)/1000000,1)*G138
)</f>
        <v>0</v>
      </c>
    </row>
    <row r="138" spans="1:10" x14ac:dyDescent="0.4">
      <c r="A138" s="1">
        <v>137</v>
      </c>
      <c r="B138" s="1" t="s">
        <v>147</v>
      </c>
      <c r="C138" s="1" t="s">
        <v>148</v>
      </c>
      <c r="D138" s="1" t="s">
        <v>160</v>
      </c>
      <c r="E138" s="1" t="s">
        <v>161</v>
      </c>
      <c r="F138" s="1" t="s">
        <v>159</v>
      </c>
      <c r="G138" s="5">
        <v>300</v>
      </c>
      <c r="H138" s="19" t="s">
        <v>162</v>
      </c>
      <c r="I138" s="11"/>
      <c r="J138" s="22"/>
    </row>
    <row r="139" spans="1:10" x14ac:dyDescent="0.4">
      <c r="A139" s="1">
        <v>138</v>
      </c>
      <c r="B139" s="1" t="s">
        <v>147</v>
      </c>
      <c r="C139" s="1" t="s">
        <v>148</v>
      </c>
      <c r="D139" s="1" t="s">
        <v>163</v>
      </c>
      <c r="E139" s="1" t="s">
        <v>158</v>
      </c>
      <c r="F139" s="1" t="s">
        <v>159</v>
      </c>
      <c r="G139" s="5">
        <v>0</v>
      </c>
      <c r="H139" s="18"/>
      <c r="I139" s="13" t="s">
        <v>153</v>
      </c>
      <c r="J139" s="23" t="str">
        <f>IF(ISBLANK(H139),"0",
 CEILING(MAX(H139-1000000,0)/1000000,1)*G140
)</f>
        <v>0</v>
      </c>
    </row>
    <row r="140" spans="1:10" x14ac:dyDescent="0.4">
      <c r="A140" s="1">
        <v>139</v>
      </c>
      <c r="B140" s="1" t="s">
        <v>147</v>
      </c>
      <c r="C140" s="1" t="s">
        <v>148</v>
      </c>
      <c r="D140" s="1" t="s">
        <v>164</v>
      </c>
      <c r="E140" s="1" t="s">
        <v>161</v>
      </c>
      <c r="F140" s="1" t="s">
        <v>159</v>
      </c>
      <c r="G140" s="5">
        <v>180</v>
      </c>
      <c r="H140" s="19" t="s">
        <v>165</v>
      </c>
      <c r="I140" s="11"/>
      <c r="J140" s="22"/>
    </row>
    <row r="141" spans="1:10" x14ac:dyDescent="0.4">
      <c r="A141" s="1">
        <v>140</v>
      </c>
      <c r="B141" s="1" t="s">
        <v>166</v>
      </c>
      <c r="C141" s="1" t="s">
        <v>167</v>
      </c>
      <c r="D141" s="1" t="s">
        <v>168</v>
      </c>
      <c r="E141" s="1" t="s">
        <v>13</v>
      </c>
      <c r="F141" s="1" t="s">
        <v>169</v>
      </c>
      <c r="G141" s="5">
        <v>1800</v>
      </c>
      <c r="H141" s="18"/>
      <c r="I141" s="13" t="s">
        <v>170</v>
      </c>
      <c r="J141" s="21">
        <f t="shared" ref="J141:J142" si="24">G141*H141</f>
        <v>0</v>
      </c>
    </row>
    <row r="142" spans="1:10" x14ac:dyDescent="0.4">
      <c r="A142" s="1">
        <v>141</v>
      </c>
      <c r="B142" s="1" t="s">
        <v>171</v>
      </c>
      <c r="C142" s="1" t="s">
        <v>172</v>
      </c>
      <c r="D142" s="1" t="s">
        <v>173</v>
      </c>
      <c r="E142" s="1" t="s">
        <v>13</v>
      </c>
      <c r="F142" s="1" t="s">
        <v>174</v>
      </c>
      <c r="G142" s="5">
        <v>18000</v>
      </c>
      <c r="H142" s="18"/>
      <c r="I142" s="13" t="s">
        <v>175</v>
      </c>
      <c r="J142" s="21">
        <f t="shared" si="24"/>
        <v>0</v>
      </c>
    </row>
    <row r="143" spans="1:10" x14ac:dyDescent="0.4">
      <c r="A143" s="1">
        <v>142</v>
      </c>
      <c r="B143" s="1" t="s">
        <v>171</v>
      </c>
      <c r="C143" s="1" t="s">
        <v>176</v>
      </c>
      <c r="D143" s="1" t="s">
        <v>177</v>
      </c>
      <c r="E143" s="1" t="s">
        <v>13</v>
      </c>
      <c r="F143" s="1" t="s">
        <v>174</v>
      </c>
      <c r="G143" s="5">
        <v>1800</v>
      </c>
      <c r="H143" s="18"/>
      <c r="I143" s="13" t="s">
        <v>175</v>
      </c>
      <c r="J143" s="21">
        <f t="shared" ref="J143:J144" si="25">G143*H143</f>
        <v>0</v>
      </c>
    </row>
    <row r="144" spans="1:10" x14ac:dyDescent="0.4">
      <c r="A144" s="1">
        <v>143</v>
      </c>
      <c r="B144" s="1" t="s">
        <v>171</v>
      </c>
      <c r="C144" s="1" t="s">
        <v>178</v>
      </c>
      <c r="D144" s="1" t="s">
        <v>179</v>
      </c>
      <c r="E144" s="1" t="s">
        <v>13</v>
      </c>
      <c r="F144" s="1" t="s">
        <v>180</v>
      </c>
      <c r="G144" s="5">
        <v>4500</v>
      </c>
      <c r="H144" s="18"/>
      <c r="I144" s="13" t="s">
        <v>181</v>
      </c>
      <c r="J144" s="21">
        <f t="shared" si="25"/>
        <v>0</v>
      </c>
    </row>
    <row r="145" spans="1:10" x14ac:dyDescent="0.4">
      <c r="A145" s="1">
        <v>144</v>
      </c>
      <c r="B145" s="1" t="s">
        <v>171</v>
      </c>
      <c r="C145" s="1" t="s">
        <v>182</v>
      </c>
      <c r="D145" s="1" t="s">
        <v>183</v>
      </c>
      <c r="E145" s="1" t="s">
        <v>13</v>
      </c>
      <c r="F145" s="1" t="s">
        <v>184</v>
      </c>
      <c r="G145" s="5">
        <v>15</v>
      </c>
      <c r="H145" s="18"/>
      <c r="I145" s="13" t="s">
        <v>185</v>
      </c>
      <c r="J145" s="21">
        <f t="shared" ref="J145:J146" si="26">G145*H145</f>
        <v>0</v>
      </c>
    </row>
    <row r="146" spans="1:10" x14ac:dyDescent="0.4">
      <c r="A146" s="1">
        <v>145</v>
      </c>
      <c r="B146" s="1" t="s">
        <v>171</v>
      </c>
      <c r="C146" s="1" t="s">
        <v>182</v>
      </c>
      <c r="D146" s="1" t="s">
        <v>186</v>
      </c>
      <c r="E146" s="1" t="s">
        <v>13</v>
      </c>
      <c r="F146" s="1" t="s">
        <v>180</v>
      </c>
      <c r="G146" s="5">
        <v>12000</v>
      </c>
      <c r="H146" s="18"/>
      <c r="I146" s="13" t="s">
        <v>181</v>
      </c>
      <c r="J146" s="21">
        <f t="shared" si="26"/>
        <v>0</v>
      </c>
    </row>
    <row r="147" spans="1:10" x14ac:dyDescent="0.4">
      <c r="A147" s="1">
        <v>146</v>
      </c>
      <c r="B147" s="1" t="s">
        <v>171</v>
      </c>
      <c r="C147" s="1" t="s">
        <v>182</v>
      </c>
      <c r="D147" s="1" t="s">
        <v>187</v>
      </c>
      <c r="E147" s="1" t="s">
        <v>13</v>
      </c>
      <c r="F147" s="1" t="s">
        <v>184</v>
      </c>
      <c r="G147" s="5">
        <v>3</v>
      </c>
      <c r="H147" s="18"/>
      <c r="I147" s="13" t="s">
        <v>185</v>
      </c>
      <c r="J147" s="21">
        <f t="shared" ref="J147:J150" si="27">G147*H147</f>
        <v>0</v>
      </c>
    </row>
    <row r="148" spans="1:10" x14ac:dyDescent="0.4">
      <c r="A148" s="1">
        <v>147</v>
      </c>
      <c r="B148" s="1" t="s">
        <v>171</v>
      </c>
      <c r="C148" s="1" t="s">
        <v>182</v>
      </c>
      <c r="D148" s="1" t="s">
        <v>188</v>
      </c>
      <c r="E148" s="1" t="s">
        <v>13</v>
      </c>
      <c r="F148" s="1" t="s">
        <v>184</v>
      </c>
      <c r="G148" s="5">
        <v>53</v>
      </c>
      <c r="H148" s="18"/>
      <c r="I148" s="13" t="s">
        <v>185</v>
      </c>
      <c r="J148" s="21">
        <f t="shared" si="27"/>
        <v>0</v>
      </c>
    </row>
    <row r="149" spans="1:10" x14ac:dyDescent="0.4">
      <c r="A149" s="1">
        <v>148</v>
      </c>
      <c r="B149" s="1" t="s">
        <v>171</v>
      </c>
      <c r="C149" s="1" t="s">
        <v>189</v>
      </c>
      <c r="D149" s="1" t="s">
        <v>190</v>
      </c>
      <c r="E149" s="1" t="s">
        <v>109</v>
      </c>
      <c r="F149" s="1" t="s">
        <v>174</v>
      </c>
      <c r="G149" s="5">
        <v>15600</v>
      </c>
      <c r="H149" s="18"/>
      <c r="I149" s="13" t="s">
        <v>175</v>
      </c>
      <c r="J149" s="21">
        <f t="shared" si="27"/>
        <v>0</v>
      </c>
    </row>
    <row r="150" spans="1:10" x14ac:dyDescent="0.4">
      <c r="A150" s="1">
        <v>149</v>
      </c>
      <c r="B150" s="1" t="s">
        <v>171</v>
      </c>
      <c r="C150" s="1" t="s">
        <v>191</v>
      </c>
      <c r="D150" s="1" t="s">
        <v>192</v>
      </c>
      <c r="E150" s="1" t="s">
        <v>13</v>
      </c>
      <c r="F150" s="1" t="s">
        <v>174</v>
      </c>
      <c r="G150" s="5">
        <v>1200</v>
      </c>
      <c r="H150" s="18"/>
      <c r="I150" s="13" t="s">
        <v>175</v>
      </c>
      <c r="J150" s="21">
        <f t="shared" si="27"/>
        <v>0</v>
      </c>
    </row>
    <row r="151" spans="1:10" x14ac:dyDescent="0.4">
      <c r="A151" s="1">
        <v>150</v>
      </c>
      <c r="B151" s="1" t="s">
        <v>171</v>
      </c>
      <c r="C151" s="1" t="s">
        <v>191</v>
      </c>
      <c r="D151" s="1" t="s">
        <v>193</v>
      </c>
      <c r="E151" s="1" t="s">
        <v>194</v>
      </c>
      <c r="F151" s="1" t="s">
        <v>195</v>
      </c>
      <c r="G151" s="5">
        <v>600</v>
      </c>
      <c r="H151" s="18"/>
      <c r="I151" s="13" t="s">
        <v>59</v>
      </c>
      <c r="J151" s="23" t="str">
        <f>IF(ISBLANK(H151),"0",
 MIN(H151,8)*G151
 +MAX(MIN(H151,98)-8,0)*G152
 +MAX(MIN(H151,998)-98,0)*G153
 +MAX(H151-998,0)*G154
)</f>
        <v>0</v>
      </c>
    </row>
    <row r="152" spans="1:10" x14ac:dyDescent="0.4">
      <c r="A152" s="1">
        <v>151</v>
      </c>
      <c r="B152" s="1" t="s">
        <v>171</v>
      </c>
      <c r="C152" s="1" t="s">
        <v>191</v>
      </c>
      <c r="D152" s="1" t="s">
        <v>196</v>
      </c>
      <c r="E152" s="1" t="s">
        <v>197</v>
      </c>
      <c r="F152" s="1" t="s">
        <v>198</v>
      </c>
      <c r="G152" s="5">
        <v>300</v>
      </c>
      <c r="H152" s="19" t="s">
        <v>199</v>
      </c>
      <c r="I152" s="11"/>
      <c r="J152" s="22"/>
    </row>
    <row r="153" spans="1:10" x14ac:dyDescent="0.4">
      <c r="A153" s="1">
        <v>152</v>
      </c>
      <c r="B153" s="1" t="s">
        <v>171</v>
      </c>
      <c r="C153" s="1" t="s">
        <v>191</v>
      </c>
      <c r="D153" s="1" t="s">
        <v>200</v>
      </c>
      <c r="E153" s="1" t="s">
        <v>201</v>
      </c>
      <c r="F153" s="1" t="s">
        <v>198</v>
      </c>
      <c r="G153" s="5">
        <v>150</v>
      </c>
      <c r="H153" s="19" t="s">
        <v>199</v>
      </c>
      <c r="I153" s="11"/>
      <c r="J153" s="22"/>
    </row>
    <row r="154" spans="1:10" x14ac:dyDescent="0.4">
      <c r="A154" s="1">
        <v>153</v>
      </c>
      <c r="B154" s="1" t="s">
        <v>171</v>
      </c>
      <c r="C154" s="1" t="s">
        <v>191</v>
      </c>
      <c r="D154" s="1" t="s">
        <v>202</v>
      </c>
      <c r="E154" s="1" t="s">
        <v>203</v>
      </c>
      <c r="F154" s="1" t="s">
        <v>195</v>
      </c>
      <c r="G154" s="5">
        <v>75</v>
      </c>
      <c r="H154" s="19" t="s">
        <v>199</v>
      </c>
      <c r="I154" s="11"/>
      <c r="J154" s="22"/>
    </row>
    <row r="155" spans="1:10" x14ac:dyDescent="0.4">
      <c r="A155" s="1">
        <v>154</v>
      </c>
      <c r="B155" s="1" t="s">
        <v>204</v>
      </c>
      <c r="C155" s="1" t="s">
        <v>205</v>
      </c>
      <c r="D155" s="1" t="s">
        <v>206</v>
      </c>
      <c r="E155" s="1" t="s">
        <v>13</v>
      </c>
      <c r="F155" s="1" t="s">
        <v>207</v>
      </c>
      <c r="G155" s="5">
        <v>6</v>
      </c>
      <c r="H155" s="18"/>
      <c r="I155" s="13" t="s">
        <v>15</v>
      </c>
      <c r="J155" s="21">
        <f t="shared" ref="J155:J156" si="28">G155*H155</f>
        <v>0</v>
      </c>
    </row>
    <row r="156" spans="1:10" x14ac:dyDescent="0.4">
      <c r="A156" s="1">
        <v>154</v>
      </c>
      <c r="B156" s="1" t="s">
        <v>204</v>
      </c>
      <c r="C156" s="1" t="s">
        <v>208</v>
      </c>
      <c r="D156" s="1" t="s">
        <v>209</v>
      </c>
      <c r="E156" s="1" t="s">
        <v>13</v>
      </c>
      <c r="F156" s="1" t="s">
        <v>195</v>
      </c>
      <c r="G156" s="5">
        <v>45</v>
      </c>
      <c r="H156" s="18"/>
      <c r="I156" s="13" t="s">
        <v>59</v>
      </c>
      <c r="J156" s="21">
        <f t="shared" si="28"/>
        <v>0</v>
      </c>
    </row>
    <row r="157" spans="1:10" ht="19.5" thickBot="1" x14ac:dyDescent="0.45">
      <c r="A157" s="1">
        <v>154</v>
      </c>
      <c r="B157" s="1" t="s">
        <v>204</v>
      </c>
      <c r="C157" s="1" t="s">
        <v>210</v>
      </c>
      <c r="D157" s="1" t="s">
        <v>211</v>
      </c>
      <c r="E157" s="1" t="s">
        <v>212</v>
      </c>
      <c r="F157" s="1" t="s">
        <v>213</v>
      </c>
      <c r="G157" s="5">
        <v>4</v>
      </c>
      <c r="H157" s="20"/>
      <c r="I157" s="13" t="s">
        <v>15</v>
      </c>
      <c r="J157" s="21">
        <f t="shared" ref="J157" si="29">G157*H157</f>
        <v>0</v>
      </c>
    </row>
    <row r="158" spans="1:10" ht="19.5" thickBot="1" x14ac:dyDescent="0.45"/>
    <row r="159" spans="1:10" ht="19.5" thickBot="1" x14ac:dyDescent="0.45">
      <c r="H159" s="7" t="s">
        <v>214</v>
      </c>
      <c r="I159" s="8" t="s">
        <v>9</v>
      </c>
    </row>
    <row r="160" spans="1:10" ht="19.5" thickTop="1" x14ac:dyDescent="0.4">
      <c r="H160" s="15" t="s">
        <v>10</v>
      </c>
      <c r="I160" s="9">
        <f>SUMIF($B$2:$B$157,$H160,$J$2:$J$157)</f>
        <v>0</v>
      </c>
    </row>
    <row r="161" spans="8:9" ht="18" customHeight="1" x14ac:dyDescent="0.4">
      <c r="H161" s="16" t="s">
        <v>24</v>
      </c>
      <c r="I161" s="9">
        <f t="shared" ref="I161:I171" si="30">SUMIF($B$2:$B$157,$H161,$J$2:$J$157)</f>
        <v>0</v>
      </c>
    </row>
    <row r="162" spans="8:9" x14ac:dyDescent="0.4">
      <c r="H162" s="16" t="s">
        <v>32</v>
      </c>
      <c r="I162" s="9">
        <f t="shared" si="30"/>
        <v>0</v>
      </c>
    </row>
    <row r="163" spans="8:9" x14ac:dyDescent="0.4">
      <c r="H163" s="16" t="s">
        <v>45</v>
      </c>
      <c r="I163" s="9">
        <f t="shared" si="30"/>
        <v>0</v>
      </c>
    </row>
    <row r="164" spans="8:9" x14ac:dyDescent="0.4">
      <c r="H164" s="16" t="s">
        <v>88</v>
      </c>
      <c r="I164" s="9">
        <f t="shared" si="30"/>
        <v>0</v>
      </c>
    </row>
    <row r="165" spans="8:9" x14ac:dyDescent="0.4">
      <c r="H165" s="16" t="s">
        <v>99</v>
      </c>
      <c r="I165" s="9">
        <f t="shared" si="30"/>
        <v>0</v>
      </c>
    </row>
    <row r="166" spans="8:9" x14ac:dyDescent="0.4">
      <c r="H166" s="16" t="s">
        <v>107</v>
      </c>
      <c r="I166" s="9">
        <f t="shared" si="30"/>
        <v>0</v>
      </c>
    </row>
    <row r="167" spans="8:9" ht="18" customHeight="1" x14ac:dyDescent="0.4">
      <c r="H167" s="16" t="s">
        <v>113</v>
      </c>
      <c r="I167" s="9">
        <f t="shared" si="30"/>
        <v>0</v>
      </c>
    </row>
    <row r="168" spans="8:9" x14ac:dyDescent="0.4">
      <c r="H168" s="16" t="s">
        <v>147</v>
      </c>
      <c r="I168" s="9">
        <f t="shared" si="30"/>
        <v>0</v>
      </c>
    </row>
    <row r="169" spans="8:9" x14ac:dyDescent="0.4">
      <c r="H169" s="16" t="s">
        <v>166</v>
      </c>
      <c r="I169" s="9">
        <f t="shared" si="30"/>
        <v>0</v>
      </c>
    </row>
    <row r="170" spans="8:9" x14ac:dyDescent="0.4">
      <c r="H170" s="16" t="s">
        <v>171</v>
      </c>
      <c r="I170" s="9">
        <f t="shared" si="30"/>
        <v>0</v>
      </c>
    </row>
    <row r="171" spans="8:9" ht="19.5" thickBot="1" x14ac:dyDescent="0.45">
      <c r="H171" s="16" t="s">
        <v>215</v>
      </c>
      <c r="I171" s="9">
        <f t="shared" si="30"/>
        <v>0</v>
      </c>
    </row>
    <row r="172" spans="8:9" ht="20.25" thickTop="1" thickBot="1" x14ac:dyDescent="0.45">
      <c r="H172" s="17" t="s">
        <v>216</v>
      </c>
      <c r="I172" s="10">
        <f>SUM(I160:I171)</f>
        <v>0</v>
      </c>
    </row>
  </sheetData>
  <sheetProtection sheet="1" objects="1" scenarios="1"/>
  <phoneticPr fontId="2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竹谷 優</dc:creator>
  <cp:keywords/>
  <dc:description/>
  <cp:lastModifiedBy>竹谷 優</cp:lastModifiedBy>
  <cp:revision/>
  <dcterms:created xsi:type="dcterms:W3CDTF">2015-06-05T18:17:20Z</dcterms:created>
  <dcterms:modified xsi:type="dcterms:W3CDTF">2026-01-26T04:05:19Z</dcterms:modified>
  <cp:category/>
  <cp:contentStatus/>
</cp:coreProperties>
</file>